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33960" windowHeight="19520" tabRatio="500" activeTab="3"/>
  </bookViews>
  <sheets>
    <sheet name="Servidores" sheetId="1" r:id="rId1"/>
    <sheet name="Outros" sheetId="2" r:id="rId2"/>
    <sheet name="Sheet2" sheetId="3" r:id="rId3"/>
    <sheet name="IndicacaoJurado" sheetId="4" r:id="rId4"/>
  </sheets>
  <externalReferences>
    <externalReference r:id="rId5"/>
  </externalReferences>
  <definedNames>
    <definedName name="_xlnm._FilterDatabase" localSheetId="0" hidden="1">Servidores!$C$1:$C$69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1" l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E57" i="1"/>
  <c r="E58" i="1"/>
  <c r="W54" i="1"/>
  <c r="X54" i="1"/>
  <c r="Y54" i="1"/>
  <c r="Z54" i="1"/>
  <c r="AA54" i="1"/>
  <c r="AB54" i="1"/>
  <c r="AC54" i="1"/>
  <c r="AD54" i="1"/>
  <c r="A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E54" i="1"/>
  <c r="L59" i="1"/>
  <c r="K59" i="1"/>
  <c r="J59" i="1"/>
  <c r="I59" i="1"/>
  <c r="H59" i="1"/>
  <c r="G59" i="1"/>
  <c r="F59" i="1"/>
  <c r="E59" i="1"/>
  <c r="N59" i="1"/>
  <c r="O59" i="1"/>
  <c r="M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P59" i="1"/>
  <c r="AF58" i="1"/>
  <c r="E69" i="1"/>
  <c r="E66" i="1"/>
  <c r="E67" i="1"/>
  <c r="E68" i="1"/>
  <c r="E62" i="1"/>
  <c r="AE60" i="1"/>
  <c r="AE56" i="1"/>
  <c r="AE55" i="1"/>
  <c r="Y60" i="1"/>
  <c r="Y56" i="1"/>
  <c r="Y55" i="1"/>
  <c r="X55" i="1"/>
  <c r="X56" i="1"/>
  <c r="X60" i="1"/>
  <c r="W60" i="1"/>
  <c r="W56" i="1"/>
  <c r="W55" i="1"/>
  <c r="AD60" i="1"/>
  <c r="AD56" i="1"/>
  <c r="AD55" i="1"/>
  <c r="AC60" i="1"/>
  <c r="AC56" i="1"/>
  <c r="AC55" i="1"/>
  <c r="AB60" i="1"/>
  <c r="AB56" i="1"/>
  <c r="AB55" i="1"/>
  <c r="AA60" i="1"/>
  <c r="AA56" i="1"/>
  <c r="AA55" i="1"/>
  <c r="Z60" i="1"/>
  <c r="Z56" i="1"/>
  <c r="Z55" i="1"/>
  <c r="V60" i="1"/>
  <c r="V56" i="1"/>
  <c r="V55" i="1"/>
  <c r="U60" i="1"/>
  <c r="U56" i="1"/>
  <c r="U55" i="1"/>
  <c r="T60" i="1"/>
  <c r="T56" i="1"/>
  <c r="T55" i="1"/>
  <c r="S60" i="1"/>
  <c r="S56" i="1"/>
  <c r="S55" i="1"/>
  <c r="R60" i="1"/>
  <c r="R56" i="1"/>
  <c r="R55" i="1"/>
  <c r="Q60" i="1"/>
  <c r="Q56" i="1"/>
  <c r="Q55" i="1"/>
  <c r="P60" i="1"/>
  <c r="P55" i="1"/>
  <c r="F60" i="1"/>
  <c r="G60" i="1"/>
  <c r="H60" i="1"/>
  <c r="I60" i="1"/>
  <c r="J60" i="1"/>
  <c r="K60" i="1"/>
  <c r="L60" i="1"/>
  <c r="M60" i="1"/>
  <c r="N60" i="1"/>
  <c r="O60" i="1"/>
  <c r="E60" i="1"/>
  <c r="F56" i="1"/>
  <c r="G56" i="1"/>
  <c r="H56" i="1"/>
  <c r="I56" i="1"/>
  <c r="J56" i="1"/>
  <c r="K56" i="1"/>
  <c r="L56" i="1"/>
  <c r="M56" i="1"/>
  <c r="N56" i="1"/>
  <c r="O56" i="1"/>
  <c r="E56" i="1"/>
  <c r="F55" i="1"/>
  <c r="G55" i="1"/>
  <c r="H55" i="1"/>
  <c r="I55" i="1"/>
  <c r="J55" i="1"/>
  <c r="K55" i="1"/>
  <c r="L55" i="1"/>
  <c r="M55" i="1"/>
  <c r="N55" i="1"/>
  <c r="O55" i="1"/>
  <c r="E55" i="1"/>
</calcChain>
</file>

<file path=xl/sharedStrings.xml><?xml version="1.0" encoding="utf-8"?>
<sst xmlns="http://schemas.openxmlformats.org/spreadsheetml/2006/main" count="1253" uniqueCount="94">
  <si>
    <t>Antônio Miguel Vieira Monteiro</t>
  </si>
  <si>
    <t>Claudio Aparecido Almeida</t>
  </si>
  <si>
    <t>Lauro Tsuomo Hara</t>
  </si>
  <si>
    <t>Virginia Ragoni</t>
  </si>
  <si>
    <t xml:space="preserve">ATIVO </t>
  </si>
  <si>
    <t>ATIVO</t>
  </si>
  <si>
    <t>LSR</t>
  </si>
  <si>
    <t>APOSENTADO</t>
  </si>
  <si>
    <t>Corina da Costa Freitas</t>
  </si>
  <si>
    <t>Carlos Alberto Felgueiras</t>
  </si>
  <si>
    <t>Cláudio Clemente Faria Barbosa</t>
  </si>
  <si>
    <t>Sueli Pissara Castelari</t>
  </si>
  <si>
    <t xml:space="preserve">ATIVOS </t>
  </si>
  <si>
    <t xml:space="preserve">APOSENTADORIAS </t>
  </si>
  <si>
    <t xml:space="preserve">ADMISSÕES POR CONCURSO </t>
  </si>
  <si>
    <t xml:space="preserve">TRANSFERÊNCIAS PARA DPI </t>
  </si>
  <si>
    <t xml:space="preserve">SERVIDORES EM LSR </t>
  </si>
  <si>
    <t>Atualizado em</t>
  </si>
  <si>
    <t>Helen Borges</t>
  </si>
  <si>
    <t>Servidores Ativos</t>
  </si>
  <si>
    <t>Bolsistas</t>
  </si>
  <si>
    <t>Colaboradores</t>
  </si>
  <si>
    <t>PCI</t>
  </si>
  <si>
    <t>PIBIC</t>
  </si>
  <si>
    <t>FAPESP Pos-Doc</t>
  </si>
  <si>
    <t>FAPESP TT</t>
  </si>
  <si>
    <t>Estagiários INPE</t>
  </si>
  <si>
    <t>Alunos em co-orientação</t>
  </si>
  <si>
    <t>Mestrado</t>
  </si>
  <si>
    <t>Doutorado</t>
  </si>
  <si>
    <t>SER</t>
  </si>
  <si>
    <t>CAP</t>
  </si>
  <si>
    <t>CST</t>
  </si>
  <si>
    <t>Externos</t>
  </si>
  <si>
    <t>Gilberto Câmara Neto</t>
  </si>
  <si>
    <t>Janete da Cunha</t>
  </si>
  <si>
    <t>Guaraci José Erthal</t>
  </si>
  <si>
    <t xml:space="preserve">ATIVO/Ap </t>
  </si>
  <si>
    <t>Gerald Jean Francis Banon</t>
  </si>
  <si>
    <t>Eduardo Celso Gerbi Camargo</t>
  </si>
  <si>
    <t>Emiliano Ferreira Castejon</t>
  </si>
  <si>
    <t>Fábio Furlan Gama</t>
  </si>
  <si>
    <t>Gilberto Ribeiro</t>
  </si>
  <si>
    <t>Ano Admissão</t>
  </si>
  <si>
    <t>ANO</t>
  </si>
  <si>
    <t>% APOSENTÁVEIS</t>
  </si>
  <si>
    <t>APOSENTÁVEIS</t>
  </si>
  <si>
    <t>ATIVO/APOSENTÁVEL</t>
  </si>
  <si>
    <t>Licença Sem Remuneração</t>
  </si>
  <si>
    <t xml:space="preserve">CONCURSO </t>
  </si>
  <si>
    <t>TRANSFERIDO</t>
  </si>
  <si>
    <t>Diógenes Salas Alves</t>
  </si>
  <si>
    <t>Jussara de Oliveira Ortiz</t>
  </si>
  <si>
    <t>Silvana Amaral Kampel</t>
  </si>
  <si>
    <t>Lúbia Vinhas</t>
  </si>
  <si>
    <t>Eymar Lopes</t>
  </si>
  <si>
    <t>Thales Sehn Körting</t>
  </si>
  <si>
    <t>Regina Lúcia de Souza Bruno</t>
  </si>
  <si>
    <t>João Ricardo de Freitas Oliveira</t>
  </si>
  <si>
    <t>José Carlos Moreira</t>
  </si>
  <si>
    <t>Juan Carlos Pinto de Garrido</t>
  </si>
  <si>
    <t>Ricardo Cartaxo Modesto de Souza</t>
  </si>
  <si>
    <t>José Cláudio Mura</t>
  </si>
  <si>
    <t>João Pedro Cerveira Cordeiro</t>
  </si>
  <si>
    <t>Julio Cesar Lima D'Alge</t>
  </si>
  <si>
    <t>Jose Teixeira da Matta Bacellar</t>
  </si>
  <si>
    <t>Laércio Massaru Namikawa</t>
  </si>
  <si>
    <t>Leila Maria Garcia Fonseca</t>
  </si>
  <si>
    <t>Sérgio Rosim</t>
  </si>
  <si>
    <t>João Benedito Diehl</t>
  </si>
  <si>
    <t>Marisa da Motta</t>
  </si>
  <si>
    <t>Leonardo Sant'Anna Bins</t>
  </si>
  <si>
    <t>Maria Isabel Sobral Escada</t>
  </si>
  <si>
    <t>Sidnei João Siqueira Sant´Anna</t>
  </si>
  <si>
    <t>Luis Eduardo Pinheiro Maurano</t>
  </si>
  <si>
    <t>Karine Reis Ferreira</t>
  </si>
  <si>
    <t>Camilo Daleles Rennó</t>
  </si>
  <si>
    <t>Luciano Vieira Dutra</t>
  </si>
  <si>
    <t>Silvia Shizue Leonardi</t>
  </si>
  <si>
    <t>Nuno Cesar da Rocha Ferreira</t>
  </si>
  <si>
    <t>Fernando Augusto Mitsuo Ii</t>
  </si>
  <si>
    <t>Pesquisadores</t>
  </si>
  <si>
    <t>Assistente C&amp;T</t>
  </si>
  <si>
    <t>Tecnologistas</t>
  </si>
  <si>
    <t>Carreira</t>
  </si>
  <si>
    <t>Servidore</t>
  </si>
  <si>
    <t>Nível</t>
  </si>
  <si>
    <t>DR</t>
  </si>
  <si>
    <t>MST</t>
  </si>
  <si>
    <t>SUP</t>
  </si>
  <si>
    <t>Fabricio Galende</t>
  </si>
  <si>
    <t>Nome</t>
  </si>
  <si>
    <t>Ano que foi</t>
  </si>
  <si>
    <t>Hilcea Santos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</si>
</sst>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C007BD"/>
      <name val="Calibri"/>
      <scheme val="minor"/>
    </font>
    <font>
      <b/>
      <sz val="12"/>
      <color theme="9" tint="-0.249977111117893"/>
      <name val="Calibri"/>
      <scheme val="minor"/>
    </font>
    <font>
      <sz val="12"/>
      <color theme="5" tint="-0.499984740745262"/>
      <name val="Calibri"/>
      <scheme val="minor"/>
    </font>
    <font>
      <sz val="12"/>
      <color rgb="FFB406B2"/>
      <name val="Calibri"/>
      <scheme val="minor"/>
    </font>
    <font>
      <sz val="12"/>
      <color rgb="FFFF0000"/>
      <name val="Cambria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1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4" fontId="3" fillId="0" borderId="0" xfId="0" applyNumberFormat="1" applyFont="1"/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/>
    <xf numFmtId="0" fontId="6" fillId="0" borderId="3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/>
    <xf numFmtId="164" fontId="0" fillId="0" borderId="0" xfId="168" applyNumberFormat="1" applyFont="1"/>
    <xf numFmtId="14" fontId="0" fillId="0" borderId="0" xfId="0" applyNumberFormat="1"/>
    <xf numFmtId="0" fontId="0" fillId="0" borderId="0" xfId="0" applyBorder="1"/>
    <xf numFmtId="0" fontId="7" fillId="0" borderId="2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0" fillId="0" borderId="1" xfId="168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0" xfId="0" applyBorder="1"/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0" xfId="0" applyFont="1" applyBorder="1"/>
    <xf numFmtId="0" fontId="4" fillId="0" borderId="0" xfId="0" applyFont="1" applyBorder="1" applyAlignment="1">
      <alignment horizontal="right" vertical="center"/>
    </xf>
    <xf numFmtId="0" fontId="0" fillId="0" borderId="7" xfId="0" applyBorder="1"/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7" xfId="0" applyBorder="1"/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vertical="center"/>
    </xf>
  </cellXfs>
  <cellStyles count="31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Normal" xfId="0" builtinId="0"/>
    <cellStyle name="Percent" xfId="168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Força de Trabalho</a:t>
            </a:r>
            <a:endParaRPr lang="bg-BG"/>
          </a:p>
          <a:p>
            <a:pPr>
              <a:defRPr/>
            </a:pPr>
            <a:r>
              <a:rPr lang="bg-BG"/>
              <a:t>(23/11/2016)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Força de Trabalho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[1]Sheet1!$A$2:$C$2</c:f>
              <c:strCache>
                <c:ptCount val="3"/>
                <c:pt idx="0">
                  <c:v>_x0011_Servidores Ativos</c:v>
                </c:pt>
                <c:pt idx="1">
                  <c:v>	Bolsistas</c:v>
                </c:pt>
                <c:pt idx="2">
                  <c:v>_x000d_Colaboradores</c:v>
                </c:pt>
              </c:strCache>
            </c:strRef>
          </c:cat>
          <c:val>
            <c:numRef>
              <c:f>[1]Sheet1!$A$3:$C$3</c:f>
              <c:numCache>
                <c:formatCode>General</c:formatCode>
                <c:ptCount val="3"/>
                <c:pt idx="0">
                  <c:v>38.0</c:v>
                </c:pt>
                <c:pt idx="1">
                  <c:v>15.0</c:v>
                </c:pt>
                <c:pt idx="2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613256"/>
        <c:axId val="-2132607816"/>
      </c:barChart>
      <c:catAx>
        <c:axId val="-21326132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2607816"/>
        <c:crosses val="autoZero"/>
        <c:auto val="1"/>
        <c:lblAlgn val="ctr"/>
        <c:lblOffset val="100"/>
        <c:noMultiLvlLbl val="0"/>
      </c:catAx>
      <c:valAx>
        <c:axId val="-2132607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613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Bolsistas</c:v>
          </c:tx>
          <c:spPr>
            <a:gradFill flip="none" rotWithShape="1">
              <a:gsLst>
                <a:gs pos="0">
                  <a:schemeClr val="accent3">
                    <a:lumMod val="75000"/>
                  </a:schemeClr>
                </a:gs>
                <a:gs pos="100000">
                  <a:prstClr val="white"/>
                </a:gs>
              </a:gsLst>
              <a:lin ang="15720000" scaled="0"/>
              <a:tileRect/>
            </a:gra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Outros!$A$32:$E$32</c:f>
              <c:strCache>
                <c:ptCount val="5"/>
                <c:pt idx="0">
                  <c:v>PCI</c:v>
                </c:pt>
                <c:pt idx="1">
                  <c:v>PIBIC</c:v>
                </c:pt>
                <c:pt idx="2">
                  <c:v>FAPESP Pos-Doc</c:v>
                </c:pt>
                <c:pt idx="3">
                  <c:v>FAPESP TT</c:v>
                </c:pt>
                <c:pt idx="4">
                  <c:v>Estagiários INPE</c:v>
                </c:pt>
              </c:strCache>
            </c:strRef>
          </c:cat>
          <c:val>
            <c:numRef>
              <c:f>Outros!$A$33:$E$33</c:f>
              <c:numCache>
                <c:formatCode>General</c:formatCode>
                <c:ptCount val="5"/>
                <c:pt idx="0">
                  <c:v>5.0</c:v>
                </c:pt>
                <c:pt idx="1">
                  <c:v>5.0</c:v>
                </c:pt>
                <c:pt idx="2">
                  <c:v>2.0</c:v>
                </c:pt>
                <c:pt idx="3">
                  <c:v>1.0</c:v>
                </c:pt>
                <c:pt idx="4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329672"/>
        <c:axId val="-2132326696"/>
      </c:barChart>
      <c:catAx>
        <c:axId val="-21323296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2326696"/>
        <c:crosses val="autoZero"/>
        <c:auto val="1"/>
        <c:lblAlgn val="ctr"/>
        <c:lblOffset val="100"/>
        <c:noMultiLvlLbl val="0"/>
      </c:catAx>
      <c:valAx>
        <c:axId val="-2132326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329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Alunos*</c:v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Sheet2!$B$1:$I$2</c:f>
              <c:multiLvlStrCache>
                <c:ptCount val="8"/>
                <c:lvl>
                  <c:pt idx="0">
                    <c:v>Mestrado</c:v>
                  </c:pt>
                  <c:pt idx="1">
                    <c:v>Doutorado</c:v>
                  </c:pt>
                  <c:pt idx="2">
                    <c:v>Mestrado</c:v>
                  </c:pt>
                  <c:pt idx="3">
                    <c:v>Doutorado</c:v>
                  </c:pt>
                  <c:pt idx="4">
                    <c:v>Mestrado</c:v>
                  </c:pt>
                  <c:pt idx="5">
                    <c:v>Doutorado</c:v>
                  </c:pt>
                  <c:pt idx="6">
                    <c:v>Mestrado</c:v>
                  </c:pt>
                  <c:pt idx="7">
                    <c:v>Doutorado</c:v>
                  </c:pt>
                </c:lvl>
                <c:lvl>
                  <c:pt idx="0">
                    <c:v>SER</c:v>
                  </c:pt>
                  <c:pt idx="2">
                    <c:v>CAP</c:v>
                  </c:pt>
                  <c:pt idx="4">
                    <c:v>CST</c:v>
                  </c:pt>
                  <c:pt idx="6">
                    <c:v>Externos</c:v>
                  </c:pt>
                </c:lvl>
              </c:multiLvlStrCache>
            </c:multiLvlStrRef>
          </c:cat>
          <c:val>
            <c:numRef>
              <c:f>Sheet2!$B$3:$I$3</c:f>
              <c:numCache>
                <c:formatCode>General</c:formatCode>
                <c:ptCount val="8"/>
                <c:pt idx="0">
                  <c:v>21.0</c:v>
                </c:pt>
                <c:pt idx="1">
                  <c:v>9.0</c:v>
                </c:pt>
                <c:pt idx="2">
                  <c:v>3.0</c:v>
                </c:pt>
                <c:pt idx="3">
                  <c:v>13.0</c:v>
                </c:pt>
                <c:pt idx="5">
                  <c:v>3.0</c:v>
                </c:pt>
                <c:pt idx="7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270392"/>
        <c:axId val="-2132267384"/>
      </c:barChart>
      <c:catAx>
        <c:axId val="-2132270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32267384"/>
        <c:crosses val="autoZero"/>
        <c:auto val="1"/>
        <c:lblAlgn val="ctr"/>
        <c:lblOffset val="100"/>
        <c:noMultiLvlLbl val="0"/>
      </c:catAx>
      <c:valAx>
        <c:axId val="-2132267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270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3</xdr:row>
      <xdr:rowOff>114300</xdr:rowOff>
    </xdr:from>
    <xdr:to>
      <xdr:col>8</xdr:col>
      <xdr:colOff>355600</xdr:colOff>
      <xdr:row>27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33</xdr:row>
      <xdr:rowOff>88900</xdr:rowOff>
    </xdr:from>
    <xdr:to>
      <xdr:col>8</xdr:col>
      <xdr:colOff>368300</xdr:colOff>
      <xdr:row>52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</xdr:row>
      <xdr:rowOff>0</xdr:rowOff>
    </xdr:from>
    <xdr:to>
      <xdr:col>11</xdr:col>
      <xdr:colOff>342900</xdr:colOff>
      <xdr:row>36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esentacoes/numer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Servidores Ativos</v>
          </cell>
          <cell r="B2" t="str">
            <v>Bolsistas</v>
          </cell>
          <cell r="C2" t="str">
            <v>Colaboradores</v>
          </cell>
        </row>
        <row r="3">
          <cell r="A3">
            <v>38</v>
          </cell>
          <cell r="B3">
            <v>15</v>
          </cell>
          <cell r="C3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9"/>
  <sheetViews>
    <sheetView workbookViewId="0">
      <selection activeCell="P58" sqref="P58"/>
    </sheetView>
  </sheetViews>
  <sheetFormatPr baseColWidth="10" defaultRowHeight="15" x14ac:dyDescent="0"/>
  <cols>
    <col min="1" max="1" width="13.6640625" bestFit="1" customWidth="1"/>
    <col min="2" max="2" width="30.83203125" bestFit="1" customWidth="1"/>
    <col min="3" max="3" width="5.5" bestFit="1" customWidth="1"/>
    <col min="4" max="4" width="14" customWidth="1"/>
    <col min="5" max="7" width="10.83203125" customWidth="1"/>
    <col min="8" max="8" width="12.6640625" customWidth="1"/>
    <col min="9" max="11" width="10.83203125" customWidth="1"/>
    <col min="12" max="12" width="12.33203125" customWidth="1"/>
    <col min="13" max="15" width="12.6640625" customWidth="1"/>
    <col min="16" max="16" width="14" bestFit="1" customWidth="1"/>
    <col min="17" max="31" width="12.6640625" bestFit="1" customWidth="1"/>
  </cols>
  <sheetData>
    <row r="1" spans="1:65">
      <c r="A1" s="58" t="s">
        <v>84</v>
      </c>
      <c r="B1" s="1" t="s">
        <v>85</v>
      </c>
      <c r="C1" s="1" t="s">
        <v>86</v>
      </c>
      <c r="D1" s="1" t="s">
        <v>43</v>
      </c>
      <c r="E1" s="1">
        <v>2006</v>
      </c>
      <c r="F1" s="1">
        <v>2007</v>
      </c>
      <c r="G1" s="1">
        <v>2008</v>
      </c>
      <c r="H1" s="1">
        <v>2009</v>
      </c>
      <c r="I1" s="1">
        <v>2010</v>
      </c>
      <c r="J1" s="1">
        <v>2011</v>
      </c>
      <c r="K1" s="1">
        <v>2012</v>
      </c>
      <c r="L1" s="1">
        <v>2013</v>
      </c>
      <c r="M1" s="1">
        <v>2014</v>
      </c>
      <c r="N1" s="1">
        <v>2015</v>
      </c>
      <c r="O1" s="1">
        <v>2016</v>
      </c>
      <c r="P1" s="1">
        <v>2017</v>
      </c>
      <c r="Q1" s="11">
        <v>2018</v>
      </c>
      <c r="R1" s="11">
        <v>2019</v>
      </c>
      <c r="S1" s="11">
        <v>2020</v>
      </c>
      <c r="T1" s="11">
        <v>2021</v>
      </c>
      <c r="U1" s="11">
        <v>2022</v>
      </c>
      <c r="V1" s="11">
        <v>2023</v>
      </c>
      <c r="W1" s="11">
        <v>2024</v>
      </c>
      <c r="X1" s="11">
        <v>2025</v>
      </c>
      <c r="Y1" s="11">
        <v>2027</v>
      </c>
      <c r="Z1" s="11">
        <v>2030</v>
      </c>
      <c r="AA1" s="11">
        <v>2033</v>
      </c>
      <c r="AB1" s="11">
        <v>2035</v>
      </c>
      <c r="AC1" s="11">
        <v>2038</v>
      </c>
      <c r="AD1" s="11">
        <v>2040</v>
      </c>
      <c r="AE1" s="39">
        <v>2047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</row>
    <row r="2" spans="1:65">
      <c r="A2" s="69" t="s">
        <v>81</v>
      </c>
      <c r="B2" s="3" t="s">
        <v>51</v>
      </c>
      <c r="C2" s="24" t="s">
        <v>87</v>
      </c>
      <c r="D2" s="24">
        <v>1987</v>
      </c>
      <c r="E2" s="5" t="s">
        <v>4</v>
      </c>
      <c r="F2" s="5" t="s">
        <v>4</v>
      </c>
      <c r="G2" s="5" t="s">
        <v>4</v>
      </c>
      <c r="H2" s="5" t="s">
        <v>4</v>
      </c>
      <c r="I2" s="5" t="s">
        <v>4</v>
      </c>
      <c r="J2" s="5" t="s">
        <v>4</v>
      </c>
      <c r="K2" s="5" t="s">
        <v>4</v>
      </c>
      <c r="L2" s="5" t="s">
        <v>4</v>
      </c>
      <c r="M2" s="5" t="s">
        <v>4</v>
      </c>
      <c r="N2" s="5" t="s">
        <v>4</v>
      </c>
      <c r="O2" s="5" t="s">
        <v>4</v>
      </c>
      <c r="P2" s="5" t="s">
        <v>4</v>
      </c>
      <c r="Q2" s="10" t="s">
        <v>37</v>
      </c>
      <c r="R2" s="10" t="s">
        <v>37</v>
      </c>
      <c r="S2" s="10" t="s">
        <v>37</v>
      </c>
      <c r="T2" s="10" t="s">
        <v>37</v>
      </c>
      <c r="U2" s="10" t="s">
        <v>37</v>
      </c>
      <c r="V2" s="10" t="s">
        <v>37</v>
      </c>
      <c r="W2" s="10" t="s">
        <v>37</v>
      </c>
      <c r="X2" s="10" t="s">
        <v>37</v>
      </c>
      <c r="Y2" s="10" t="s">
        <v>37</v>
      </c>
      <c r="Z2" s="10" t="s">
        <v>37</v>
      </c>
      <c r="AA2" s="10" t="s">
        <v>37</v>
      </c>
      <c r="AB2" s="10" t="s">
        <v>37</v>
      </c>
      <c r="AC2" s="10" t="s">
        <v>37</v>
      </c>
      <c r="AD2" s="10" t="s">
        <v>37</v>
      </c>
      <c r="AE2" s="40" t="s">
        <v>37</v>
      </c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</row>
    <row r="3" spans="1:65">
      <c r="A3" s="70"/>
      <c r="B3" s="3" t="s">
        <v>52</v>
      </c>
      <c r="C3" s="24" t="s">
        <v>87</v>
      </c>
      <c r="D3" s="24">
        <v>1998</v>
      </c>
      <c r="E3" s="5" t="s">
        <v>4</v>
      </c>
      <c r="F3" s="5" t="s">
        <v>4</v>
      </c>
      <c r="G3" s="5" t="s">
        <v>4</v>
      </c>
      <c r="H3" s="5" t="s">
        <v>4</v>
      </c>
      <c r="I3" s="5" t="s">
        <v>4</v>
      </c>
      <c r="J3" s="5" t="s">
        <v>4</v>
      </c>
      <c r="K3" s="5" t="s">
        <v>4</v>
      </c>
      <c r="L3" s="5" t="s">
        <v>4</v>
      </c>
      <c r="M3" s="5" t="s">
        <v>4</v>
      </c>
      <c r="N3" s="5" t="s">
        <v>4</v>
      </c>
      <c r="O3" s="5" t="s">
        <v>4</v>
      </c>
      <c r="P3" s="5" t="s">
        <v>4</v>
      </c>
      <c r="Q3" s="5" t="s">
        <v>4</v>
      </c>
      <c r="R3" s="5" t="s">
        <v>4</v>
      </c>
      <c r="S3" s="5" t="s">
        <v>4</v>
      </c>
      <c r="T3" s="5" t="s">
        <v>4</v>
      </c>
      <c r="U3" s="5" t="s">
        <v>4</v>
      </c>
      <c r="V3" s="10" t="s">
        <v>37</v>
      </c>
      <c r="W3" s="10" t="s">
        <v>37</v>
      </c>
      <c r="X3" s="10" t="s">
        <v>37</v>
      </c>
      <c r="Y3" s="10" t="s">
        <v>37</v>
      </c>
      <c r="Z3" s="10" t="s">
        <v>37</v>
      </c>
      <c r="AA3" s="10" t="s">
        <v>37</v>
      </c>
      <c r="AB3" s="10" t="s">
        <v>37</v>
      </c>
      <c r="AC3" s="10" t="s">
        <v>37</v>
      </c>
      <c r="AD3" s="10" t="s">
        <v>37</v>
      </c>
      <c r="AE3" s="40" t="s">
        <v>37</v>
      </c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</row>
    <row r="4" spans="1:65" s="21" customFormat="1">
      <c r="A4" s="70"/>
      <c r="B4" s="3" t="s">
        <v>53</v>
      </c>
      <c r="C4" s="24" t="s">
        <v>87</v>
      </c>
      <c r="D4" s="24">
        <v>1995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5" t="s">
        <v>4</v>
      </c>
      <c r="Q4" s="5" t="s">
        <v>4</v>
      </c>
      <c r="R4" s="5" t="s">
        <v>4</v>
      </c>
      <c r="S4" s="5" t="s">
        <v>4</v>
      </c>
      <c r="T4" s="5" t="s">
        <v>4</v>
      </c>
      <c r="U4" s="5" t="s">
        <v>4</v>
      </c>
      <c r="V4" s="5" t="s">
        <v>4</v>
      </c>
      <c r="W4" s="5" t="s">
        <v>4</v>
      </c>
      <c r="X4" s="10" t="s">
        <v>37</v>
      </c>
      <c r="Y4" s="10" t="s">
        <v>37</v>
      </c>
      <c r="Z4" s="10" t="s">
        <v>37</v>
      </c>
      <c r="AA4" s="10" t="s">
        <v>37</v>
      </c>
      <c r="AB4" s="10" t="s">
        <v>37</v>
      </c>
      <c r="AC4" s="10" t="s">
        <v>37</v>
      </c>
      <c r="AD4" s="10" t="s">
        <v>37</v>
      </c>
      <c r="AE4" s="40" t="s">
        <v>37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</row>
    <row r="5" spans="1:65">
      <c r="A5" s="70"/>
      <c r="B5" s="18" t="s">
        <v>54</v>
      </c>
      <c r="C5" s="24" t="s">
        <v>87</v>
      </c>
      <c r="D5" s="25">
        <v>1997</v>
      </c>
      <c r="E5" s="19" t="s">
        <v>4</v>
      </c>
      <c r="F5" s="19" t="s">
        <v>4</v>
      </c>
      <c r="G5" s="19" t="s">
        <v>4</v>
      </c>
      <c r="H5" s="19" t="s">
        <v>4</v>
      </c>
      <c r="I5" s="19" t="s">
        <v>4</v>
      </c>
      <c r="J5" s="19" t="s">
        <v>4</v>
      </c>
      <c r="K5" s="19" t="s">
        <v>4</v>
      </c>
      <c r="L5" s="19" t="s">
        <v>4</v>
      </c>
      <c r="M5" s="19" t="s">
        <v>4</v>
      </c>
      <c r="N5" s="19" t="s">
        <v>4</v>
      </c>
      <c r="O5" s="19" t="s">
        <v>4</v>
      </c>
      <c r="P5" s="19" t="s">
        <v>4</v>
      </c>
      <c r="Q5" s="19" t="s">
        <v>4</v>
      </c>
      <c r="R5" s="19" t="s">
        <v>4</v>
      </c>
      <c r="S5" s="19" t="s">
        <v>4</v>
      </c>
      <c r="T5" s="19" t="s">
        <v>4</v>
      </c>
      <c r="U5" s="19" t="s">
        <v>4</v>
      </c>
      <c r="V5" s="19" t="s">
        <v>4</v>
      </c>
      <c r="W5" s="19" t="s">
        <v>4</v>
      </c>
      <c r="X5" s="19" t="s">
        <v>4</v>
      </c>
      <c r="Y5" s="20" t="s">
        <v>37</v>
      </c>
      <c r="Z5" s="20" t="s">
        <v>37</v>
      </c>
      <c r="AA5" s="20" t="s">
        <v>37</v>
      </c>
      <c r="AB5" s="20" t="s">
        <v>37</v>
      </c>
      <c r="AC5" s="20" t="s">
        <v>37</v>
      </c>
      <c r="AD5" s="20" t="s">
        <v>37</v>
      </c>
      <c r="AE5" s="41" t="s">
        <v>37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</row>
    <row r="6" spans="1:65">
      <c r="A6" s="70"/>
      <c r="B6" s="3" t="s">
        <v>55</v>
      </c>
      <c r="C6" s="24" t="s">
        <v>87</v>
      </c>
      <c r="D6" s="24">
        <v>1997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T6" s="5" t="s">
        <v>4</v>
      </c>
      <c r="U6" s="5" t="s">
        <v>4</v>
      </c>
      <c r="V6" s="5" t="s">
        <v>4</v>
      </c>
      <c r="W6" s="5" t="s">
        <v>4</v>
      </c>
      <c r="X6" s="5" t="s">
        <v>4</v>
      </c>
      <c r="Y6" s="5" t="s">
        <v>4</v>
      </c>
      <c r="Z6" s="10" t="s">
        <v>37</v>
      </c>
      <c r="AA6" s="10" t="s">
        <v>37</v>
      </c>
      <c r="AB6" s="10" t="s">
        <v>37</v>
      </c>
      <c r="AC6" s="10" t="s">
        <v>37</v>
      </c>
      <c r="AD6" s="10" t="s">
        <v>37</v>
      </c>
      <c r="AE6" s="40" t="s">
        <v>37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</row>
    <row r="7" spans="1:65" s="23" customFormat="1" ht="16" thickBot="1">
      <c r="A7" s="71"/>
      <c r="B7" s="16" t="s">
        <v>56</v>
      </c>
      <c r="C7" s="24" t="s">
        <v>87</v>
      </c>
      <c r="D7" s="26">
        <v>2013</v>
      </c>
      <c r="E7" s="17"/>
      <c r="F7" s="17"/>
      <c r="G7" s="17"/>
      <c r="H7" s="17"/>
      <c r="I7" s="17"/>
      <c r="J7" s="17"/>
      <c r="K7" s="17"/>
      <c r="L7" s="22" t="s">
        <v>49</v>
      </c>
      <c r="M7" s="17" t="s">
        <v>4</v>
      </c>
      <c r="N7" s="17" t="s">
        <v>4</v>
      </c>
      <c r="O7" s="17" t="s">
        <v>4</v>
      </c>
      <c r="P7" s="17" t="s">
        <v>4</v>
      </c>
      <c r="Q7" s="17" t="s">
        <v>4</v>
      </c>
      <c r="R7" s="17" t="s">
        <v>4</v>
      </c>
      <c r="S7" s="17" t="s">
        <v>4</v>
      </c>
      <c r="T7" s="17" t="s">
        <v>4</v>
      </c>
      <c r="U7" s="17" t="s">
        <v>4</v>
      </c>
      <c r="V7" s="17" t="s">
        <v>4</v>
      </c>
      <c r="W7" s="17" t="s">
        <v>4</v>
      </c>
      <c r="X7" s="17" t="s">
        <v>4</v>
      </c>
      <c r="Y7" s="17" t="s">
        <v>4</v>
      </c>
      <c r="Z7" s="17" t="s">
        <v>4</v>
      </c>
      <c r="AA7" s="17" t="s">
        <v>4</v>
      </c>
      <c r="AB7" s="17" t="s">
        <v>4</v>
      </c>
      <c r="AC7" s="17" t="s">
        <v>4</v>
      </c>
      <c r="AD7" s="17" t="s">
        <v>4</v>
      </c>
      <c r="AE7" s="42" t="s">
        <v>37</v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</row>
    <row r="8" spans="1:65" s="56" customFormat="1" ht="16" thickBot="1">
      <c r="A8" s="57" t="s">
        <v>82</v>
      </c>
      <c r="B8" s="51" t="s">
        <v>57</v>
      </c>
      <c r="C8" s="51" t="s">
        <v>89</v>
      </c>
      <c r="D8" s="52">
        <v>1979</v>
      </c>
      <c r="E8" s="53" t="s">
        <v>37</v>
      </c>
      <c r="F8" s="54" t="s">
        <v>37</v>
      </c>
      <c r="G8" s="54" t="s">
        <v>37</v>
      </c>
      <c r="H8" s="54" t="s">
        <v>37</v>
      </c>
      <c r="I8" s="54" t="s">
        <v>37</v>
      </c>
      <c r="J8" s="54" t="s">
        <v>37</v>
      </c>
      <c r="K8" s="54" t="s">
        <v>37</v>
      </c>
      <c r="L8" s="54" t="s">
        <v>37</v>
      </c>
      <c r="M8" s="54" t="s">
        <v>37</v>
      </c>
      <c r="N8" s="54" t="s">
        <v>37</v>
      </c>
      <c r="O8" s="54" t="s">
        <v>37</v>
      </c>
      <c r="P8" s="54" t="s">
        <v>37</v>
      </c>
      <c r="Q8" s="54" t="s">
        <v>37</v>
      </c>
      <c r="R8" s="54" t="s">
        <v>37</v>
      </c>
      <c r="S8" s="54" t="s">
        <v>37</v>
      </c>
      <c r="T8" s="54" t="s">
        <v>37</v>
      </c>
      <c r="U8" s="54" t="s">
        <v>37</v>
      </c>
      <c r="V8" s="54" t="s">
        <v>37</v>
      </c>
      <c r="W8" s="54" t="s">
        <v>37</v>
      </c>
      <c r="X8" s="54" t="s">
        <v>37</v>
      </c>
      <c r="Y8" s="54" t="s">
        <v>37</v>
      </c>
      <c r="Z8" s="54" t="s">
        <v>37</v>
      </c>
      <c r="AA8" s="54" t="s">
        <v>37</v>
      </c>
      <c r="AB8" s="54" t="s">
        <v>37</v>
      </c>
      <c r="AC8" s="54" t="s">
        <v>37</v>
      </c>
      <c r="AD8" s="54" t="s">
        <v>37</v>
      </c>
      <c r="AE8" s="55" t="s">
        <v>37</v>
      </c>
    </row>
    <row r="9" spans="1:65">
      <c r="A9" s="86" t="s">
        <v>83</v>
      </c>
      <c r="B9" s="61" t="s">
        <v>58</v>
      </c>
      <c r="C9" s="62" t="s">
        <v>87</v>
      </c>
      <c r="D9" s="62">
        <v>1978</v>
      </c>
      <c r="E9" s="63" t="s">
        <v>4</v>
      </c>
      <c r="F9" s="63" t="s">
        <v>4</v>
      </c>
      <c r="G9" s="64" t="s">
        <v>37</v>
      </c>
      <c r="H9" s="64" t="s">
        <v>37</v>
      </c>
      <c r="I9" s="64" t="s">
        <v>37</v>
      </c>
      <c r="J9" s="64" t="s">
        <v>37</v>
      </c>
      <c r="K9" s="64" t="s">
        <v>37</v>
      </c>
      <c r="L9" s="64" t="s">
        <v>37</v>
      </c>
      <c r="M9" s="64" t="s">
        <v>37</v>
      </c>
      <c r="N9" s="64" t="s">
        <v>37</v>
      </c>
      <c r="O9" s="64" t="s">
        <v>37</v>
      </c>
      <c r="P9" s="64" t="s">
        <v>37</v>
      </c>
      <c r="Q9" s="64" t="s">
        <v>37</v>
      </c>
      <c r="R9" s="64" t="s">
        <v>37</v>
      </c>
      <c r="S9" s="64" t="s">
        <v>37</v>
      </c>
      <c r="T9" s="64" t="s">
        <v>37</v>
      </c>
      <c r="U9" s="64" t="s">
        <v>37</v>
      </c>
      <c r="V9" s="64" t="s">
        <v>37</v>
      </c>
      <c r="W9" s="64" t="s">
        <v>37</v>
      </c>
      <c r="X9" s="64" t="s">
        <v>37</v>
      </c>
      <c r="Y9" s="64" t="s">
        <v>37</v>
      </c>
      <c r="Z9" s="64" t="s">
        <v>37</v>
      </c>
      <c r="AA9" s="64" t="s">
        <v>37</v>
      </c>
      <c r="AB9" s="64" t="s">
        <v>37</v>
      </c>
      <c r="AC9" s="64" t="s">
        <v>37</v>
      </c>
      <c r="AD9" s="64" t="s">
        <v>37</v>
      </c>
      <c r="AE9" s="65" t="s">
        <v>37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</row>
    <row r="10" spans="1:65">
      <c r="A10" s="70"/>
      <c r="B10" s="3" t="s">
        <v>59</v>
      </c>
      <c r="C10" s="24" t="s">
        <v>88</v>
      </c>
      <c r="D10" s="24">
        <v>1975</v>
      </c>
      <c r="E10" s="5" t="s">
        <v>4</v>
      </c>
      <c r="F10" s="5" t="s">
        <v>4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10" t="s">
        <v>37</v>
      </c>
      <c r="R10" s="10" t="s">
        <v>37</v>
      </c>
      <c r="S10" s="10" t="s">
        <v>37</v>
      </c>
      <c r="T10" s="10" t="s">
        <v>37</v>
      </c>
      <c r="U10" s="10" t="s">
        <v>37</v>
      </c>
      <c r="V10" s="10" t="s">
        <v>37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  <c r="AC10" s="10" t="s">
        <v>37</v>
      </c>
      <c r="AD10" s="10" t="s">
        <v>37</v>
      </c>
      <c r="AE10" s="40" t="s">
        <v>37</v>
      </c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</row>
    <row r="11" spans="1:65">
      <c r="A11" s="70"/>
      <c r="B11" s="3" t="s">
        <v>60</v>
      </c>
      <c r="C11" s="24" t="s">
        <v>88</v>
      </c>
      <c r="D11" s="24">
        <v>1974</v>
      </c>
      <c r="E11" s="5" t="s">
        <v>4</v>
      </c>
      <c r="F11" s="5" t="s">
        <v>4</v>
      </c>
      <c r="G11" s="10" t="s">
        <v>37</v>
      </c>
      <c r="H11" s="10" t="s">
        <v>37</v>
      </c>
      <c r="I11" s="10" t="s">
        <v>37</v>
      </c>
      <c r="J11" s="10" t="s">
        <v>37</v>
      </c>
      <c r="K11" s="10" t="s">
        <v>37</v>
      </c>
      <c r="L11" s="10" t="s">
        <v>37</v>
      </c>
      <c r="M11" s="10" t="s">
        <v>37</v>
      </c>
      <c r="N11" s="10" t="s">
        <v>37</v>
      </c>
      <c r="O11" s="10" t="s">
        <v>37</v>
      </c>
      <c r="P11" s="10" t="s">
        <v>37</v>
      </c>
      <c r="Q11" s="10" t="s">
        <v>37</v>
      </c>
      <c r="R11" s="10" t="s">
        <v>37</v>
      </c>
      <c r="S11" s="10" t="s">
        <v>37</v>
      </c>
      <c r="T11" s="10" t="s">
        <v>37</v>
      </c>
      <c r="U11" s="10" t="s">
        <v>37</v>
      </c>
      <c r="V11" s="10" t="s">
        <v>37</v>
      </c>
      <c r="W11" s="10" t="s">
        <v>37</v>
      </c>
      <c r="X11" s="10" t="s">
        <v>37</v>
      </c>
      <c r="Y11" s="10" t="s">
        <v>37</v>
      </c>
      <c r="Z11" s="10" t="s">
        <v>37</v>
      </c>
      <c r="AA11" s="10" t="s">
        <v>37</v>
      </c>
      <c r="AB11" s="10" t="s">
        <v>37</v>
      </c>
      <c r="AC11" s="10" t="s">
        <v>37</v>
      </c>
      <c r="AD11" s="10" t="s">
        <v>37</v>
      </c>
      <c r="AE11" s="40" t="s">
        <v>37</v>
      </c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</row>
    <row r="12" spans="1:65">
      <c r="A12" s="70"/>
      <c r="B12" s="3" t="s">
        <v>61</v>
      </c>
      <c r="C12" s="24" t="s">
        <v>89</v>
      </c>
      <c r="D12" s="24">
        <v>1976</v>
      </c>
      <c r="E12" s="5" t="s">
        <v>4</v>
      </c>
      <c r="F12" s="5" t="s">
        <v>4</v>
      </c>
      <c r="G12" s="10" t="s">
        <v>37</v>
      </c>
      <c r="H12" s="10" t="s">
        <v>37</v>
      </c>
      <c r="I12" s="10" t="s">
        <v>37</v>
      </c>
      <c r="J12" s="10" t="s">
        <v>37</v>
      </c>
      <c r="K12" s="10" t="s">
        <v>37</v>
      </c>
      <c r="L12" s="10" t="s">
        <v>37</v>
      </c>
      <c r="M12" s="10" t="s">
        <v>37</v>
      </c>
      <c r="N12" s="10" t="s">
        <v>37</v>
      </c>
      <c r="O12" s="10" t="s">
        <v>37</v>
      </c>
      <c r="P12" s="10" t="s">
        <v>37</v>
      </c>
      <c r="Q12" s="10" t="s">
        <v>37</v>
      </c>
      <c r="R12" s="10" t="s">
        <v>37</v>
      </c>
      <c r="S12" s="10" t="s">
        <v>37</v>
      </c>
      <c r="T12" s="10" t="s">
        <v>37</v>
      </c>
      <c r="U12" s="10" t="s">
        <v>37</v>
      </c>
      <c r="V12" s="10" t="s">
        <v>37</v>
      </c>
      <c r="W12" s="10" t="s">
        <v>37</v>
      </c>
      <c r="X12" s="10" t="s">
        <v>37</v>
      </c>
      <c r="Y12" s="10" t="s">
        <v>37</v>
      </c>
      <c r="Z12" s="10" t="s">
        <v>37</v>
      </c>
      <c r="AA12" s="10" t="s">
        <v>37</v>
      </c>
      <c r="AB12" s="10" t="s">
        <v>37</v>
      </c>
      <c r="AC12" s="10" t="s">
        <v>37</v>
      </c>
      <c r="AD12" s="10" t="s">
        <v>37</v>
      </c>
      <c r="AE12" s="40" t="s">
        <v>37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</row>
    <row r="13" spans="1:65">
      <c r="A13" s="70"/>
      <c r="B13" s="3" t="s">
        <v>62</v>
      </c>
      <c r="C13" s="24" t="s">
        <v>87</v>
      </c>
      <c r="D13" s="24">
        <v>1979</v>
      </c>
      <c r="E13" s="5" t="s">
        <v>4</v>
      </c>
      <c r="F13" s="5" t="s">
        <v>4</v>
      </c>
      <c r="G13" s="5" t="s">
        <v>4</v>
      </c>
      <c r="H13" s="5" t="s">
        <v>4</v>
      </c>
      <c r="I13" s="5" t="s">
        <v>4</v>
      </c>
      <c r="J13" s="5" t="s">
        <v>4</v>
      </c>
      <c r="K13" s="10" t="s">
        <v>37</v>
      </c>
      <c r="L13" s="10" t="s">
        <v>37</v>
      </c>
      <c r="M13" s="10" t="s">
        <v>37</v>
      </c>
      <c r="N13" s="10" t="s">
        <v>37</v>
      </c>
      <c r="O13" s="10" t="s">
        <v>37</v>
      </c>
      <c r="P13" s="10" t="s">
        <v>37</v>
      </c>
      <c r="Q13" s="10" t="s">
        <v>37</v>
      </c>
      <c r="R13" s="10" t="s">
        <v>37</v>
      </c>
      <c r="S13" s="10" t="s">
        <v>37</v>
      </c>
      <c r="T13" s="10" t="s">
        <v>37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  <c r="AC13" s="10" t="s">
        <v>37</v>
      </c>
      <c r="AD13" s="10" t="s">
        <v>37</v>
      </c>
      <c r="AE13" s="40" t="s">
        <v>37</v>
      </c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</row>
    <row r="14" spans="1:65">
      <c r="A14" s="70"/>
      <c r="B14" s="3" t="s">
        <v>10</v>
      </c>
      <c r="C14" s="24" t="s">
        <v>87</v>
      </c>
      <c r="D14" s="24">
        <v>1977</v>
      </c>
      <c r="E14" s="5" t="s">
        <v>4</v>
      </c>
      <c r="F14" s="5" t="s">
        <v>4</v>
      </c>
      <c r="G14" s="5" t="s">
        <v>4</v>
      </c>
      <c r="H14" s="5" t="s">
        <v>4</v>
      </c>
      <c r="I14" s="5" t="s">
        <v>4</v>
      </c>
      <c r="J14" s="5" t="s">
        <v>4</v>
      </c>
      <c r="K14" s="5" t="s">
        <v>4</v>
      </c>
      <c r="L14" s="10" t="s">
        <v>37</v>
      </c>
      <c r="M14" s="10" t="s">
        <v>37</v>
      </c>
      <c r="N14" s="10" t="s">
        <v>37</v>
      </c>
      <c r="O14" s="10" t="s">
        <v>37</v>
      </c>
      <c r="P14" s="10" t="s">
        <v>37</v>
      </c>
      <c r="Q14" s="10" t="s">
        <v>37</v>
      </c>
      <c r="R14" s="10" t="s">
        <v>37</v>
      </c>
      <c r="S14" s="10" t="s">
        <v>37</v>
      </c>
      <c r="T14" s="10" t="s">
        <v>37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  <c r="AC14" s="10" t="s">
        <v>37</v>
      </c>
      <c r="AD14" s="10" t="s">
        <v>37</v>
      </c>
      <c r="AE14" s="40" t="s">
        <v>37</v>
      </c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</row>
    <row r="15" spans="1:65">
      <c r="A15" s="70"/>
      <c r="B15" s="3" t="s">
        <v>39</v>
      </c>
      <c r="C15" s="24" t="s">
        <v>87</v>
      </c>
      <c r="D15" s="24">
        <v>1981</v>
      </c>
      <c r="E15" s="5" t="s">
        <v>4</v>
      </c>
      <c r="F15" s="5" t="s">
        <v>4</v>
      </c>
      <c r="G15" s="5" t="s">
        <v>4</v>
      </c>
      <c r="H15" s="5" t="s">
        <v>4</v>
      </c>
      <c r="I15" s="5" t="s">
        <v>4</v>
      </c>
      <c r="J15" s="5" t="s">
        <v>4</v>
      </c>
      <c r="K15" s="5" t="s">
        <v>4</v>
      </c>
      <c r="L15" s="5" t="s">
        <v>4</v>
      </c>
      <c r="M15" s="5" t="s">
        <v>4</v>
      </c>
      <c r="N15" s="10" t="s">
        <v>37</v>
      </c>
      <c r="O15" s="10" t="s">
        <v>37</v>
      </c>
      <c r="P15" s="10" t="s">
        <v>37</v>
      </c>
      <c r="Q15" s="10" t="s">
        <v>37</v>
      </c>
      <c r="R15" s="10" t="s">
        <v>37</v>
      </c>
      <c r="S15" s="10" t="s">
        <v>37</v>
      </c>
      <c r="T15" s="10" t="s">
        <v>37</v>
      </c>
      <c r="U15" s="10" t="s">
        <v>37</v>
      </c>
      <c r="V15" s="10" t="s">
        <v>37</v>
      </c>
      <c r="W15" s="10" t="s">
        <v>37</v>
      </c>
      <c r="X15" s="10" t="s">
        <v>37</v>
      </c>
      <c r="Y15" s="10" t="s">
        <v>37</v>
      </c>
      <c r="Z15" s="10" t="s">
        <v>37</v>
      </c>
      <c r="AA15" s="10" t="s">
        <v>37</v>
      </c>
      <c r="AB15" s="10" t="s">
        <v>37</v>
      </c>
      <c r="AC15" s="10" t="s">
        <v>37</v>
      </c>
      <c r="AD15" s="10" t="s">
        <v>37</v>
      </c>
      <c r="AE15" s="40" t="s">
        <v>37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</row>
    <row r="16" spans="1:65">
      <c r="A16" s="70"/>
      <c r="B16" s="3" t="s">
        <v>41</v>
      </c>
      <c r="C16" s="24" t="s">
        <v>87</v>
      </c>
      <c r="D16" s="24">
        <v>1979</v>
      </c>
      <c r="E16" s="5" t="s">
        <v>4</v>
      </c>
      <c r="F16" s="5" t="s">
        <v>4</v>
      </c>
      <c r="G16" s="5" t="s">
        <v>4</v>
      </c>
      <c r="H16" s="5" t="s">
        <v>4</v>
      </c>
      <c r="I16" s="5" t="s">
        <v>4</v>
      </c>
      <c r="J16" s="5" t="s">
        <v>4</v>
      </c>
      <c r="K16" s="5" t="s">
        <v>4</v>
      </c>
      <c r="L16" s="5" t="s">
        <v>4</v>
      </c>
      <c r="M16" s="5" t="s">
        <v>4</v>
      </c>
      <c r="N16" s="10" t="s">
        <v>37</v>
      </c>
      <c r="O16" s="10" t="s">
        <v>37</v>
      </c>
      <c r="P16" s="10" t="s">
        <v>37</v>
      </c>
      <c r="Q16" s="10" t="s">
        <v>37</v>
      </c>
      <c r="R16" s="10" t="s">
        <v>37</v>
      </c>
      <c r="S16" s="10" t="s">
        <v>37</v>
      </c>
      <c r="T16" s="10" t="s">
        <v>37</v>
      </c>
      <c r="U16" s="10" t="s">
        <v>37</v>
      </c>
      <c r="V16" s="10" t="s">
        <v>37</v>
      </c>
      <c r="W16" s="10" t="s">
        <v>37</v>
      </c>
      <c r="X16" s="10" t="s">
        <v>37</v>
      </c>
      <c r="Y16" s="10" t="s">
        <v>37</v>
      </c>
      <c r="Z16" s="10" t="s">
        <v>37</v>
      </c>
      <c r="AA16" s="10" t="s">
        <v>37</v>
      </c>
      <c r="AB16" s="10" t="s">
        <v>37</v>
      </c>
      <c r="AC16" s="10" t="s">
        <v>37</v>
      </c>
      <c r="AD16" s="10" t="s">
        <v>37</v>
      </c>
      <c r="AE16" s="40" t="s">
        <v>37</v>
      </c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</row>
    <row r="17" spans="1:65">
      <c r="A17" s="70"/>
      <c r="B17" s="3" t="s">
        <v>63</v>
      </c>
      <c r="C17" s="24" t="s">
        <v>87</v>
      </c>
      <c r="D17" s="24">
        <v>1984</v>
      </c>
      <c r="E17" s="5" t="s">
        <v>4</v>
      </c>
      <c r="F17" s="5" t="s">
        <v>4</v>
      </c>
      <c r="G17" s="5" t="s">
        <v>4</v>
      </c>
      <c r="H17" s="5" t="s">
        <v>4</v>
      </c>
      <c r="I17" s="5" t="s">
        <v>4</v>
      </c>
      <c r="J17" s="5" t="s">
        <v>4</v>
      </c>
      <c r="K17" s="5" t="s">
        <v>4</v>
      </c>
      <c r="L17" s="5" t="s">
        <v>4</v>
      </c>
      <c r="M17" s="5" t="s">
        <v>4</v>
      </c>
      <c r="N17" s="10" t="s">
        <v>37</v>
      </c>
      <c r="O17" s="10" t="s">
        <v>37</v>
      </c>
      <c r="P17" s="10" t="s">
        <v>37</v>
      </c>
      <c r="Q17" s="10" t="s">
        <v>37</v>
      </c>
      <c r="R17" s="10" t="s">
        <v>37</v>
      </c>
      <c r="S17" s="10" t="s">
        <v>37</v>
      </c>
      <c r="T17" s="10" t="s">
        <v>37</v>
      </c>
      <c r="U17" s="10" t="s">
        <v>37</v>
      </c>
      <c r="V17" s="10" t="s">
        <v>37</v>
      </c>
      <c r="W17" s="10" t="s">
        <v>37</v>
      </c>
      <c r="X17" s="10" t="s">
        <v>37</v>
      </c>
      <c r="Y17" s="10" t="s">
        <v>37</v>
      </c>
      <c r="Z17" s="10" t="s">
        <v>37</v>
      </c>
      <c r="AA17" s="10" t="s">
        <v>37</v>
      </c>
      <c r="AB17" s="10" t="s">
        <v>37</v>
      </c>
      <c r="AC17" s="10" t="s">
        <v>37</v>
      </c>
      <c r="AD17" s="10" t="s">
        <v>37</v>
      </c>
      <c r="AE17" s="40" t="s">
        <v>37</v>
      </c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</row>
    <row r="18" spans="1:65">
      <c r="A18" s="70"/>
      <c r="B18" s="3" t="s">
        <v>64</v>
      </c>
      <c r="C18" s="24" t="s">
        <v>87</v>
      </c>
      <c r="D18" s="24">
        <v>1985</v>
      </c>
      <c r="E18" s="5" t="s">
        <v>4</v>
      </c>
      <c r="F18" s="5" t="s">
        <v>4</v>
      </c>
      <c r="G18" s="5" t="s">
        <v>4</v>
      </c>
      <c r="H18" s="5" t="s">
        <v>4</v>
      </c>
      <c r="I18" s="5" t="s">
        <v>4</v>
      </c>
      <c r="J18" s="5" t="s">
        <v>4</v>
      </c>
      <c r="K18" s="5" t="s">
        <v>4</v>
      </c>
      <c r="L18" s="5" t="s">
        <v>4</v>
      </c>
      <c r="M18" s="5" t="s">
        <v>4</v>
      </c>
      <c r="N18" s="10" t="s">
        <v>37</v>
      </c>
      <c r="O18" s="10" t="s">
        <v>37</v>
      </c>
      <c r="P18" s="10" t="s">
        <v>37</v>
      </c>
      <c r="Q18" s="10" t="s">
        <v>37</v>
      </c>
      <c r="R18" s="10" t="s">
        <v>37</v>
      </c>
      <c r="S18" s="10" t="s">
        <v>37</v>
      </c>
      <c r="T18" s="10" t="s">
        <v>37</v>
      </c>
      <c r="U18" s="10" t="s">
        <v>37</v>
      </c>
      <c r="V18" s="10" t="s">
        <v>37</v>
      </c>
      <c r="W18" s="10" t="s">
        <v>37</v>
      </c>
      <c r="X18" s="10" t="s">
        <v>37</v>
      </c>
      <c r="Y18" s="10" t="s">
        <v>37</v>
      </c>
      <c r="Z18" s="10" t="s">
        <v>37</v>
      </c>
      <c r="AA18" s="10" t="s">
        <v>37</v>
      </c>
      <c r="AB18" s="10" t="s">
        <v>37</v>
      </c>
      <c r="AC18" s="10" t="s">
        <v>37</v>
      </c>
      <c r="AD18" s="10" t="s">
        <v>37</v>
      </c>
      <c r="AE18" s="40" t="s">
        <v>37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</row>
    <row r="19" spans="1:65">
      <c r="A19" s="70"/>
      <c r="B19" s="3" t="s">
        <v>65</v>
      </c>
      <c r="C19" s="24" t="s">
        <v>87</v>
      </c>
      <c r="D19" s="24">
        <v>1982</v>
      </c>
      <c r="E19" s="5" t="s">
        <v>4</v>
      </c>
      <c r="F19" s="5" t="s">
        <v>4</v>
      </c>
      <c r="G19" s="5" t="s">
        <v>4</v>
      </c>
      <c r="H19" s="5" t="s">
        <v>4</v>
      </c>
      <c r="I19" s="5" t="s">
        <v>4</v>
      </c>
      <c r="J19" s="5" t="s">
        <v>4</v>
      </c>
      <c r="K19" s="5" t="s">
        <v>4</v>
      </c>
      <c r="L19" s="5" t="s">
        <v>4</v>
      </c>
      <c r="M19" s="5" t="s">
        <v>4</v>
      </c>
      <c r="N19" s="5" t="s">
        <v>4</v>
      </c>
      <c r="O19" s="10" t="s">
        <v>37</v>
      </c>
      <c r="P19" s="10" t="s">
        <v>37</v>
      </c>
      <c r="Q19" s="10" t="s">
        <v>37</v>
      </c>
      <c r="R19" s="10" t="s">
        <v>37</v>
      </c>
      <c r="S19" s="10" t="s">
        <v>37</v>
      </c>
      <c r="T19" s="10" t="s">
        <v>37</v>
      </c>
      <c r="U19" s="10" t="s">
        <v>37</v>
      </c>
      <c r="V19" s="10" t="s">
        <v>37</v>
      </c>
      <c r="W19" s="10" t="s">
        <v>37</v>
      </c>
      <c r="X19" s="10" t="s">
        <v>37</v>
      </c>
      <c r="Y19" s="10" t="s">
        <v>37</v>
      </c>
      <c r="Z19" s="10" t="s">
        <v>37</v>
      </c>
      <c r="AA19" s="10" t="s">
        <v>37</v>
      </c>
      <c r="AB19" s="10" t="s">
        <v>37</v>
      </c>
      <c r="AC19" s="10" t="s">
        <v>37</v>
      </c>
      <c r="AD19" s="10" t="s">
        <v>37</v>
      </c>
      <c r="AE19" s="40" t="s">
        <v>37</v>
      </c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</row>
    <row r="20" spans="1:65">
      <c r="A20" s="70"/>
      <c r="B20" s="3" t="s">
        <v>9</v>
      </c>
      <c r="C20" s="24" t="s">
        <v>87</v>
      </c>
      <c r="D20" s="24">
        <v>1982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10" t="s">
        <v>37</v>
      </c>
      <c r="P20" s="10" t="s">
        <v>37</v>
      </c>
      <c r="Q20" s="10" t="s">
        <v>37</v>
      </c>
      <c r="R20" s="10" t="s">
        <v>37</v>
      </c>
      <c r="S20" s="10" t="s">
        <v>37</v>
      </c>
      <c r="T20" s="10" t="s">
        <v>37</v>
      </c>
      <c r="U20" s="10" t="s">
        <v>37</v>
      </c>
      <c r="V20" s="10" t="s">
        <v>37</v>
      </c>
      <c r="W20" s="10" t="s">
        <v>37</v>
      </c>
      <c r="X20" s="10" t="s">
        <v>37</v>
      </c>
      <c r="Y20" s="10" t="s">
        <v>37</v>
      </c>
      <c r="Z20" s="10" t="s">
        <v>37</v>
      </c>
      <c r="AA20" s="10" t="s">
        <v>37</v>
      </c>
      <c r="AB20" s="10" t="s">
        <v>37</v>
      </c>
      <c r="AC20" s="10" t="s">
        <v>37</v>
      </c>
      <c r="AD20" s="10" t="s">
        <v>37</v>
      </c>
      <c r="AE20" s="40" t="s">
        <v>37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</row>
    <row r="21" spans="1:65">
      <c r="A21" s="70"/>
      <c r="B21" s="3" t="s">
        <v>70</v>
      </c>
      <c r="C21" s="24" t="s">
        <v>88</v>
      </c>
      <c r="D21" s="24">
        <v>1985</v>
      </c>
      <c r="E21" s="5" t="s">
        <v>4</v>
      </c>
      <c r="F21" s="5" t="s">
        <v>4</v>
      </c>
      <c r="G21" s="5" t="s">
        <v>4</v>
      </c>
      <c r="H21" s="5" t="s">
        <v>4</v>
      </c>
      <c r="I21" s="5" t="s">
        <v>4</v>
      </c>
      <c r="J21" s="5" t="s">
        <v>4</v>
      </c>
      <c r="K21" s="5" t="s">
        <v>4</v>
      </c>
      <c r="L21" s="5" t="s">
        <v>4</v>
      </c>
      <c r="M21" s="5" t="s">
        <v>4</v>
      </c>
      <c r="N21" s="5" t="s">
        <v>4</v>
      </c>
      <c r="O21" s="10" t="s">
        <v>37</v>
      </c>
      <c r="P21" s="10" t="s">
        <v>37</v>
      </c>
      <c r="Q21" s="10" t="s">
        <v>37</v>
      </c>
      <c r="R21" s="10" t="s">
        <v>37</v>
      </c>
      <c r="S21" s="10" t="s">
        <v>37</v>
      </c>
      <c r="T21" s="10" t="s">
        <v>37</v>
      </c>
      <c r="U21" s="10" t="s">
        <v>37</v>
      </c>
      <c r="V21" s="10" t="s">
        <v>37</v>
      </c>
      <c r="W21" s="10" t="s">
        <v>37</v>
      </c>
      <c r="X21" s="10" t="s">
        <v>37</v>
      </c>
      <c r="Y21" s="10" t="s">
        <v>37</v>
      </c>
      <c r="Z21" s="10" t="s">
        <v>37</v>
      </c>
      <c r="AA21" s="10" t="s">
        <v>37</v>
      </c>
      <c r="AB21" s="10" t="s">
        <v>37</v>
      </c>
      <c r="AC21" s="10" t="s">
        <v>37</v>
      </c>
      <c r="AD21" s="10" t="s">
        <v>37</v>
      </c>
      <c r="AE21" s="40" t="s">
        <v>37</v>
      </c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</row>
    <row r="22" spans="1:65">
      <c r="A22" s="70"/>
      <c r="B22" s="3" t="s">
        <v>66</v>
      </c>
      <c r="C22" s="24" t="s">
        <v>87</v>
      </c>
      <c r="D22" s="24">
        <v>1983</v>
      </c>
      <c r="E22" s="5" t="s">
        <v>4</v>
      </c>
      <c r="F22" s="5" t="s">
        <v>4</v>
      </c>
      <c r="G22" s="5" t="s">
        <v>4</v>
      </c>
      <c r="H22" s="5" t="s">
        <v>4</v>
      </c>
      <c r="I22" s="5" t="s">
        <v>4</v>
      </c>
      <c r="J22" s="5" t="s">
        <v>4</v>
      </c>
      <c r="K22" s="5" t="s">
        <v>4</v>
      </c>
      <c r="L22" s="5" t="s">
        <v>4</v>
      </c>
      <c r="M22" s="5" t="s">
        <v>4</v>
      </c>
      <c r="N22" s="5" t="s">
        <v>4</v>
      </c>
      <c r="O22" s="5" t="s">
        <v>4</v>
      </c>
      <c r="P22" s="10" t="s">
        <v>37</v>
      </c>
      <c r="Q22" s="10" t="s">
        <v>37</v>
      </c>
      <c r="R22" s="10" t="s">
        <v>37</v>
      </c>
      <c r="S22" s="10" t="s">
        <v>37</v>
      </c>
      <c r="T22" s="10" t="s">
        <v>37</v>
      </c>
      <c r="U22" s="10" t="s">
        <v>37</v>
      </c>
      <c r="V22" s="10" t="s">
        <v>37</v>
      </c>
      <c r="W22" s="10" t="s">
        <v>37</v>
      </c>
      <c r="X22" s="10" t="s">
        <v>37</v>
      </c>
      <c r="Y22" s="10" t="s">
        <v>37</v>
      </c>
      <c r="Z22" s="10" t="s">
        <v>37</v>
      </c>
      <c r="AA22" s="10" t="s">
        <v>37</v>
      </c>
      <c r="AB22" s="10" t="s">
        <v>37</v>
      </c>
      <c r="AC22" s="10" t="s">
        <v>37</v>
      </c>
      <c r="AD22" s="10" t="s">
        <v>37</v>
      </c>
      <c r="AE22" s="40" t="s">
        <v>37</v>
      </c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</row>
    <row r="23" spans="1:65">
      <c r="A23" s="70"/>
      <c r="B23" s="3" t="s">
        <v>67</v>
      </c>
      <c r="C23" s="24" t="s">
        <v>87</v>
      </c>
      <c r="D23" s="24">
        <v>1985</v>
      </c>
      <c r="E23" s="5" t="s">
        <v>4</v>
      </c>
      <c r="F23" s="5" t="s">
        <v>4</v>
      </c>
      <c r="G23" s="5" t="s">
        <v>4</v>
      </c>
      <c r="H23" s="5" t="s">
        <v>4</v>
      </c>
      <c r="I23" s="5" t="s">
        <v>4</v>
      </c>
      <c r="J23" s="5" t="s">
        <v>4</v>
      </c>
      <c r="K23" s="5" t="s">
        <v>4</v>
      </c>
      <c r="L23" s="5" t="s">
        <v>4</v>
      </c>
      <c r="M23" s="5" t="s">
        <v>4</v>
      </c>
      <c r="N23" s="5" t="s">
        <v>4</v>
      </c>
      <c r="O23" s="5" t="s">
        <v>4</v>
      </c>
      <c r="P23" s="10" t="s">
        <v>37</v>
      </c>
      <c r="Q23" s="10" t="s">
        <v>37</v>
      </c>
      <c r="R23" s="10" t="s">
        <v>37</v>
      </c>
      <c r="S23" s="10" t="s">
        <v>37</v>
      </c>
      <c r="T23" s="10" t="s">
        <v>37</v>
      </c>
      <c r="U23" s="10" t="s">
        <v>37</v>
      </c>
      <c r="V23" s="10" t="s">
        <v>37</v>
      </c>
      <c r="W23" s="10" t="s">
        <v>37</v>
      </c>
      <c r="X23" s="10" t="s">
        <v>37</v>
      </c>
      <c r="Y23" s="10" t="s">
        <v>37</v>
      </c>
      <c r="Z23" s="10" t="s">
        <v>37</v>
      </c>
      <c r="AA23" s="10" t="s">
        <v>37</v>
      </c>
      <c r="AB23" s="10" t="s">
        <v>37</v>
      </c>
      <c r="AC23" s="10" t="s">
        <v>37</v>
      </c>
      <c r="AD23" s="10" t="s">
        <v>37</v>
      </c>
      <c r="AE23" s="40" t="s">
        <v>37</v>
      </c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</row>
    <row r="24" spans="1:65">
      <c r="A24" s="70"/>
      <c r="B24" s="3" t="s">
        <v>68</v>
      </c>
      <c r="C24" s="24" t="s">
        <v>87</v>
      </c>
      <c r="D24" s="24">
        <v>1982</v>
      </c>
      <c r="E24" s="5" t="s">
        <v>4</v>
      </c>
      <c r="F24" s="5" t="s">
        <v>4</v>
      </c>
      <c r="G24" s="5" t="s">
        <v>4</v>
      </c>
      <c r="H24" s="5" t="s">
        <v>4</v>
      </c>
      <c r="I24" s="5" t="s">
        <v>4</v>
      </c>
      <c r="J24" s="5" t="s">
        <v>4</v>
      </c>
      <c r="K24" s="5" t="s">
        <v>4</v>
      </c>
      <c r="L24" s="5" t="s">
        <v>4</v>
      </c>
      <c r="M24" s="5" t="s">
        <v>4</v>
      </c>
      <c r="N24" s="5" t="s">
        <v>4</v>
      </c>
      <c r="O24" s="5" t="s">
        <v>4</v>
      </c>
      <c r="P24" s="10" t="s">
        <v>37</v>
      </c>
      <c r="Q24" s="10" t="s">
        <v>37</v>
      </c>
      <c r="R24" s="10" t="s">
        <v>37</v>
      </c>
      <c r="S24" s="10" t="s">
        <v>37</v>
      </c>
      <c r="T24" s="10" t="s">
        <v>37</v>
      </c>
      <c r="U24" s="10" t="s">
        <v>37</v>
      </c>
      <c r="V24" s="10" t="s">
        <v>37</v>
      </c>
      <c r="W24" s="10" t="s">
        <v>37</v>
      </c>
      <c r="X24" s="10" t="s">
        <v>37</v>
      </c>
      <c r="Y24" s="10" t="s">
        <v>37</v>
      </c>
      <c r="Z24" s="10" t="s">
        <v>37</v>
      </c>
      <c r="AA24" s="10" t="s">
        <v>37</v>
      </c>
      <c r="AB24" s="10" t="s">
        <v>37</v>
      </c>
      <c r="AC24" s="10" t="s">
        <v>37</v>
      </c>
      <c r="AD24" s="10" t="s">
        <v>37</v>
      </c>
      <c r="AE24" s="40" t="s">
        <v>37</v>
      </c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</row>
    <row r="25" spans="1:65">
      <c r="A25" s="70"/>
      <c r="B25" s="13" t="s">
        <v>93</v>
      </c>
      <c r="C25" s="24" t="s">
        <v>87</v>
      </c>
      <c r="D25" s="27">
        <v>1985</v>
      </c>
      <c r="E25" s="14" t="s">
        <v>4</v>
      </c>
      <c r="F25" s="14" t="s">
        <v>4</v>
      </c>
      <c r="G25" s="14" t="s">
        <v>4</v>
      </c>
      <c r="H25" s="14" t="s">
        <v>4</v>
      </c>
      <c r="I25" s="14" t="s">
        <v>4</v>
      </c>
      <c r="J25" s="14" t="s">
        <v>4</v>
      </c>
      <c r="K25" s="14" t="s">
        <v>4</v>
      </c>
      <c r="L25" s="14" t="s">
        <v>4</v>
      </c>
      <c r="M25" s="14" t="s">
        <v>4</v>
      </c>
      <c r="N25" s="14" t="s">
        <v>4</v>
      </c>
      <c r="O25" s="14" t="s">
        <v>4</v>
      </c>
      <c r="P25" s="14" t="s">
        <v>4</v>
      </c>
      <c r="Q25" s="10" t="s">
        <v>37</v>
      </c>
      <c r="R25" s="10" t="s">
        <v>37</v>
      </c>
      <c r="S25" s="10" t="s">
        <v>37</v>
      </c>
      <c r="T25" s="10" t="s">
        <v>37</v>
      </c>
      <c r="U25" s="10" t="s">
        <v>37</v>
      </c>
      <c r="V25" s="10" t="s">
        <v>37</v>
      </c>
      <c r="W25" s="10" t="s">
        <v>37</v>
      </c>
      <c r="X25" s="10" t="s">
        <v>37</v>
      </c>
      <c r="Y25" s="10" t="s">
        <v>37</v>
      </c>
      <c r="Z25" s="10" t="s">
        <v>37</v>
      </c>
      <c r="AA25" s="10" t="s">
        <v>37</v>
      </c>
      <c r="AB25" s="10" t="s">
        <v>37</v>
      </c>
      <c r="AC25" s="10" t="s">
        <v>37</v>
      </c>
      <c r="AD25" s="10" t="s">
        <v>37</v>
      </c>
      <c r="AE25" s="10" t="s">
        <v>37</v>
      </c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</row>
    <row r="26" spans="1:65">
      <c r="A26" s="70"/>
      <c r="B26" s="3" t="s">
        <v>69</v>
      </c>
      <c r="C26" s="24" t="s">
        <v>88</v>
      </c>
      <c r="D26" s="24">
        <v>1984</v>
      </c>
      <c r="E26" s="5" t="s">
        <v>4</v>
      </c>
      <c r="F26" s="5" t="s">
        <v>4</v>
      </c>
      <c r="G26" s="5" t="s">
        <v>4</v>
      </c>
      <c r="H26" s="5" t="s">
        <v>4</v>
      </c>
      <c r="I26" s="5" t="s">
        <v>4</v>
      </c>
      <c r="J26" s="5" t="s">
        <v>4</v>
      </c>
      <c r="K26" s="5" t="s">
        <v>4</v>
      </c>
      <c r="L26" s="5" t="s">
        <v>4</v>
      </c>
      <c r="M26" s="5" t="s">
        <v>4</v>
      </c>
      <c r="N26" s="5" t="s">
        <v>4</v>
      </c>
      <c r="O26" s="5" t="s">
        <v>4</v>
      </c>
      <c r="P26" s="5" t="s">
        <v>4</v>
      </c>
      <c r="Q26" s="10" t="s">
        <v>37</v>
      </c>
      <c r="R26" s="10" t="s">
        <v>37</v>
      </c>
      <c r="S26" s="10" t="s">
        <v>37</v>
      </c>
      <c r="T26" s="10" t="s">
        <v>37</v>
      </c>
      <c r="U26" s="10" t="s">
        <v>37</v>
      </c>
      <c r="V26" s="10" t="s">
        <v>37</v>
      </c>
      <c r="W26" s="10" t="s">
        <v>37</v>
      </c>
      <c r="X26" s="10" t="s">
        <v>37</v>
      </c>
      <c r="Y26" s="10" t="s">
        <v>37</v>
      </c>
      <c r="Z26" s="10" t="s">
        <v>37</v>
      </c>
      <c r="AA26" s="10" t="s">
        <v>37</v>
      </c>
      <c r="AB26" s="10" t="s">
        <v>37</v>
      </c>
      <c r="AC26" s="10" t="s">
        <v>37</v>
      </c>
      <c r="AD26" s="10" t="s">
        <v>37</v>
      </c>
      <c r="AE26" s="40" t="s">
        <v>37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</row>
    <row r="27" spans="1:65">
      <c r="A27" s="70"/>
      <c r="B27" s="3" t="s">
        <v>71</v>
      </c>
      <c r="C27" s="24" t="s">
        <v>87</v>
      </c>
      <c r="D27" s="24">
        <v>1985</v>
      </c>
      <c r="E27" s="5" t="s">
        <v>4</v>
      </c>
      <c r="F27" s="5" t="s">
        <v>4</v>
      </c>
      <c r="G27" s="5" t="s">
        <v>4</v>
      </c>
      <c r="H27" s="5" t="s">
        <v>4</v>
      </c>
      <c r="I27" s="5" t="s">
        <v>4</v>
      </c>
      <c r="J27" s="5" t="s">
        <v>4</v>
      </c>
      <c r="K27" s="5" t="s">
        <v>4</v>
      </c>
      <c r="L27" s="5" t="s">
        <v>4</v>
      </c>
      <c r="M27" s="5" t="s">
        <v>4</v>
      </c>
      <c r="N27" s="5" t="s">
        <v>4</v>
      </c>
      <c r="O27" s="5" t="s">
        <v>4</v>
      </c>
      <c r="P27" s="5" t="s">
        <v>4</v>
      </c>
      <c r="Q27" s="5" t="s">
        <v>4</v>
      </c>
      <c r="R27" s="5" t="s">
        <v>4</v>
      </c>
      <c r="S27" s="5" t="s">
        <v>4</v>
      </c>
      <c r="T27" s="10" t="s">
        <v>37</v>
      </c>
      <c r="U27" s="10" t="s">
        <v>37</v>
      </c>
      <c r="V27" s="10" t="s">
        <v>37</v>
      </c>
      <c r="W27" s="10" t="s">
        <v>37</v>
      </c>
      <c r="X27" s="10" t="s">
        <v>37</v>
      </c>
      <c r="Y27" s="10" t="s">
        <v>37</v>
      </c>
      <c r="Z27" s="10" t="s">
        <v>37</v>
      </c>
      <c r="AA27" s="10" t="s">
        <v>37</v>
      </c>
      <c r="AB27" s="10" t="s">
        <v>37</v>
      </c>
      <c r="AC27" s="10" t="s">
        <v>37</v>
      </c>
      <c r="AD27" s="10" t="s">
        <v>37</v>
      </c>
      <c r="AE27" s="40" t="s">
        <v>37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</row>
    <row r="28" spans="1:65" ht="16" customHeight="1">
      <c r="A28" s="70"/>
      <c r="B28" s="13" t="s">
        <v>0</v>
      </c>
      <c r="C28" s="24" t="s">
        <v>87</v>
      </c>
      <c r="D28" s="27">
        <v>1985</v>
      </c>
      <c r="E28" s="14" t="s">
        <v>4</v>
      </c>
      <c r="F28" s="14" t="s">
        <v>4</v>
      </c>
      <c r="G28" s="14" t="s">
        <v>4</v>
      </c>
      <c r="H28" s="14" t="s">
        <v>4</v>
      </c>
      <c r="I28" s="14" t="s">
        <v>4</v>
      </c>
      <c r="J28" s="14" t="s">
        <v>4</v>
      </c>
      <c r="K28" s="14" t="s">
        <v>4</v>
      </c>
      <c r="L28" s="14" t="s">
        <v>4</v>
      </c>
      <c r="M28" s="14" t="s">
        <v>4</v>
      </c>
      <c r="N28" s="14" t="s">
        <v>4</v>
      </c>
      <c r="O28" s="14" t="s">
        <v>4</v>
      </c>
      <c r="P28" s="14" t="s">
        <v>4</v>
      </c>
      <c r="Q28" s="14" t="s">
        <v>4</v>
      </c>
      <c r="R28" s="14" t="s">
        <v>4</v>
      </c>
      <c r="S28" s="14" t="s">
        <v>4</v>
      </c>
      <c r="T28" s="15" t="s">
        <v>37</v>
      </c>
      <c r="U28" s="15" t="s">
        <v>37</v>
      </c>
      <c r="V28" s="15" t="s">
        <v>37</v>
      </c>
      <c r="W28" s="15" t="s">
        <v>37</v>
      </c>
      <c r="X28" s="15" t="s">
        <v>37</v>
      </c>
      <c r="Y28" s="15" t="s">
        <v>37</v>
      </c>
      <c r="Z28" s="15" t="s">
        <v>37</v>
      </c>
      <c r="AA28" s="15" t="s">
        <v>37</v>
      </c>
      <c r="AB28" s="15" t="s">
        <v>37</v>
      </c>
      <c r="AC28" s="15" t="s">
        <v>37</v>
      </c>
      <c r="AD28" s="15" t="s">
        <v>37</v>
      </c>
      <c r="AE28" s="43" t="s">
        <v>37</v>
      </c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</row>
    <row r="29" spans="1:65">
      <c r="A29" s="70"/>
      <c r="B29" s="3" t="s">
        <v>72</v>
      </c>
      <c r="C29" s="24" t="s">
        <v>87</v>
      </c>
      <c r="D29" s="24">
        <v>2002</v>
      </c>
      <c r="E29" s="5" t="s">
        <v>4</v>
      </c>
      <c r="F29" s="5" t="s">
        <v>4</v>
      </c>
      <c r="G29" s="5" t="s">
        <v>4</v>
      </c>
      <c r="H29" s="5" t="s">
        <v>4</v>
      </c>
      <c r="I29" s="5" t="s">
        <v>4</v>
      </c>
      <c r="J29" s="5" t="s">
        <v>4</v>
      </c>
      <c r="K29" s="5" t="s">
        <v>4</v>
      </c>
      <c r="L29" s="5" t="s">
        <v>4</v>
      </c>
      <c r="M29" s="5" t="s">
        <v>4</v>
      </c>
      <c r="N29" s="5" t="s">
        <v>4</v>
      </c>
      <c r="O29" s="5" t="s">
        <v>4</v>
      </c>
      <c r="P29" s="5" t="s">
        <v>4</v>
      </c>
      <c r="Q29" s="5" t="s">
        <v>4</v>
      </c>
      <c r="R29" s="5" t="s">
        <v>4</v>
      </c>
      <c r="S29" s="5" t="s">
        <v>4</v>
      </c>
      <c r="T29" s="5" t="s">
        <v>4</v>
      </c>
      <c r="U29" s="5" t="s">
        <v>4</v>
      </c>
      <c r="V29" s="10" t="s">
        <v>37</v>
      </c>
      <c r="W29" s="10" t="s">
        <v>37</v>
      </c>
      <c r="X29" s="10" t="s">
        <v>37</v>
      </c>
      <c r="Y29" s="10" t="s">
        <v>37</v>
      </c>
      <c r="Z29" s="10" t="s">
        <v>37</v>
      </c>
      <c r="AA29" s="10" t="s">
        <v>37</v>
      </c>
      <c r="AB29" s="10" t="s">
        <v>37</v>
      </c>
      <c r="AC29" s="10" t="s">
        <v>37</v>
      </c>
      <c r="AD29" s="10" t="s">
        <v>37</v>
      </c>
      <c r="AE29" s="40" t="s">
        <v>37</v>
      </c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</row>
    <row r="30" spans="1:65">
      <c r="A30" s="70"/>
      <c r="B30" s="3" t="s">
        <v>73</v>
      </c>
      <c r="C30" s="24" t="s">
        <v>87</v>
      </c>
      <c r="D30" s="24">
        <v>2002</v>
      </c>
      <c r="E30" s="5" t="s">
        <v>4</v>
      </c>
      <c r="F30" s="5" t="s">
        <v>4</v>
      </c>
      <c r="G30" s="5" t="s">
        <v>4</v>
      </c>
      <c r="H30" s="5" t="s">
        <v>4</v>
      </c>
      <c r="I30" s="5" t="s">
        <v>4</v>
      </c>
      <c r="J30" s="5" t="s">
        <v>4</v>
      </c>
      <c r="K30" s="5" t="s">
        <v>4</v>
      </c>
      <c r="L30" s="5" t="s">
        <v>4</v>
      </c>
      <c r="M30" s="5" t="s">
        <v>4</v>
      </c>
      <c r="N30" s="5" t="s">
        <v>4</v>
      </c>
      <c r="O30" s="5" t="s">
        <v>4</v>
      </c>
      <c r="P30" s="5" t="s">
        <v>4</v>
      </c>
      <c r="Q30" s="5" t="s">
        <v>4</v>
      </c>
      <c r="R30" s="5" t="s">
        <v>4</v>
      </c>
      <c r="S30" s="5" t="s">
        <v>4</v>
      </c>
      <c r="T30" s="5" t="s">
        <v>4</v>
      </c>
      <c r="U30" s="5" t="s">
        <v>4</v>
      </c>
      <c r="V30" s="5" t="s">
        <v>4</v>
      </c>
      <c r="W30" s="5" t="s">
        <v>4</v>
      </c>
      <c r="X30" s="5" t="s">
        <v>4</v>
      </c>
      <c r="Y30" s="5" t="s">
        <v>4</v>
      </c>
      <c r="Z30" s="10" t="s">
        <v>37</v>
      </c>
      <c r="AA30" s="10" t="s">
        <v>37</v>
      </c>
      <c r="AB30" s="10" t="s">
        <v>37</v>
      </c>
      <c r="AC30" s="10" t="s">
        <v>37</v>
      </c>
      <c r="AD30" s="10" t="s">
        <v>37</v>
      </c>
      <c r="AE30" s="40" t="s">
        <v>37</v>
      </c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</row>
    <row r="31" spans="1:65">
      <c r="A31" s="70"/>
      <c r="B31" s="3" t="s">
        <v>74</v>
      </c>
      <c r="C31" s="24" t="s">
        <v>89</v>
      </c>
      <c r="D31" s="24">
        <v>2013</v>
      </c>
      <c r="E31" s="5"/>
      <c r="F31" s="5"/>
      <c r="G31" s="5"/>
      <c r="H31" s="5"/>
      <c r="I31" s="5"/>
      <c r="J31" s="5"/>
      <c r="K31" s="5"/>
      <c r="L31" s="4" t="s">
        <v>49</v>
      </c>
      <c r="M31" s="5" t="s">
        <v>4</v>
      </c>
      <c r="N31" s="5" t="s">
        <v>4</v>
      </c>
      <c r="O31" s="5" t="s">
        <v>4</v>
      </c>
      <c r="P31" s="5" t="s">
        <v>4</v>
      </c>
      <c r="Q31" s="5" t="s">
        <v>4</v>
      </c>
      <c r="R31" s="5" t="s">
        <v>4</v>
      </c>
      <c r="S31" s="5" t="s">
        <v>4</v>
      </c>
      <c r="T31" s="5" t="s">
        <v>4</v>
      </c>
      <c r="U31" s="5" t="s">
        <v>4</v>
      </c>
      <c r="V31" s="5" t="s">
        <v>4</v>
      </c>
      <c r="W31" s="5" t="s">
        <v>4</v>
      </c>
      <c r="X31" s="5" t="s">
        <v>4</v>
      </c>
      <c r="Y31" s="5" t="s">
        <v>4</v>
      </c>
      <c r="Z31" s="10" t="s">
        <v>37</v>
      </c>
      <c r="AA31" s="10" t="s">
        <v>37</v>
      </c>
      <c r="AB31" s="10" t="s">
        <v>37</v>
      </c>
      <c r="AC31" s="10" t="s">
        <v>37</v>
      </c>
      <c r="AD31" s="10" t="s">
        <v>37</v>
      </c>
      <c r="AE31" s="40" t="s">
        <v>37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</row>
    <row r="32" spans="1:65">
      <c r="A32" s="70"/>
      <c r="B32" s="3" t="s">
        <v>1</v>
      </c>
      <c r="C32" s="24" t="s">
        <v>87</v>
      </c>
      <c r="D32" s="24">
        <v>2009</v>
      </c>
      <c r="E32" s="2"/>
      <c r="F32" s="2"/>
      <c r="G32" s="2"/>
      <c r="H32" s="2"/>
      <c r="I32" s="2"/>
      <c r="J32" s="2"/>
      <c r="K32" s="2"/>
      <c r="L32" s="4" t="s">
        <v>50</v>
      </c>
      <c r="M32" s="2" t="s">
        <v>5</v>
      </c>
      <c r="N32" s="2" t="s">
        <v>5</v>
      </c>
      <c r="O32" s="2" t="s">
        <v>5</v>
      </c>
      <c r="P32" s="2" t="s">
        <v>5</v>
      </c>
      <c r="Q32" s="2" t="s">
        <v>5</v>
      </c>
      <c r="R32" s="2" t="s">
        <v>5</v>
      </c>
      <c r="S32" s="2" t="s">
        <v>5</v>
      </c>
      <c r="T32" s="2" t="s">
        <v>5</v>
      </c>
      <c r="U32" s="2" t="s">
        <v>5</v>
      </c>
      <c r="V32" s="2" t="s">
        <v>5</v>
      </c>
      <c r="W32" s="2" t="s">
        <v>5</v>
      </c>
      <c r="X32" s="2" t="s">
        <v>5</v>
      </c>
      <c r="Y32" s="2" t="s">
        <v>5</v>
      </c>
      <c r="Z32" s="2" t="s">
        <v>5</v>
      </c>
      <c r="AA32" s="10" t="s">
        <v>37</v>
      </c>
      <c r="AB32" s="10" t="s">
        <v>37</v>
      </c>
      <c r="AC32" s="10" t="s">
        <v>37</v>
      </c>
      <c r="AD32" s="10" t="s">
        <v>37</v>
      </c>
      <c r="AE32" s="40" t="s">
        <v>37</v>
      </c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</row>
    <row r="33" spans="1:65">
      <c r="A33" s="70"/>
      <c r="B33" s="3" t="s">
        <v>75</v>
      </c>
      <c r="C33" s="24" t="s">
        <v>87</v>
      </c>
      <c r="D33" s="24">
        <v>2002</v>
      </c>
      <c r="E33" s="5" t="s">
        <v>4</v>
      </c>
      <c r="F33" s="5" t="s">
        <v>4</v>
      </c>
      <c r="G33" s="5" t="s">
        <v>4</v>
      </c>
      <c r="H33" s="5" t="s">
        <v>4</v>
      </c>
      <c r="I33" s="5" t="s">
        <v>4</v>
      </c>
      <c r="J33" s="5" t="s">
        <v>4</v>
      </c>
      <c r="K33" s="5" t="s">
        <v>4</v>
      </c>
      <c r="L33" s="5" t="s">
        <v>4</v>
      </c>
      <c r="M33" s="5" t="s">
        <v>4</v>
      </c>
      <c r="N33" s="5" t="s">
        <v>4</v>
      </c>
      <c r="O33" s="5" t="s">
        <v>4</v>
      </c>
      <c r="P33" s="5" t="s">
        <v>4</v>
      </c>
      <c r="Q33" s="5" t="s">
        <v>4</v>
      </c>
      <c r="R33" s="5" t="s">
        <v>4</v>
      </c>
      <c r="S33" s="5" t="s">
        <v>4</v>
      </c>
      <c r="T33" s="5" t="s">
        <v>4</v>
      </c>
      <c r="U33" s="5" t="s">
        <v>4</v>
      </c>
      <c r="V33" s="5" t="s">
        <v>4</v>
      </c>
      <c r="W33" s="5" t="s">
        <v>4</v>
      </c>
      <c r="X33" s="5" t="s">
        <v>4</v>
      </c>
      <c r="Y33" s="5" t="s">
        <v>4</v>
      </c>
      <c r="Z33" s="5" t="s">
        <v>4</v>
      </c>
      <c r="AA33" s="10" t="s">
        <v>37</v>
      </c>
      <c r="AB33" s="10" t="s">
        <v>37</v>
      </c>
      <c r="AC33" s="10" t="s">
        <v>37</v>
      </c>
      <c r="AD33" s="10" t="s">
        <v>37</v>
      </c>
      <c r="AE33" s="40" t="s">
        <v>37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</row>
    <row r="34" spans="1:65">
      <c r="A34" s="70"/>
      <c r="B34" s="3" t="s">
        <v>76</v>
      </c>
      <c r="C34" s="24" t="s">
        <v>87</v>
      </c>
      <c r="D34" s="24">
        <v>2002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10" t="s">
        <v>37</v>
      </c>
      <c r="AC34" s="10" t="s">
        <v>37</v>
      </c>
      <c r="AD34" s="10" t="s">
        <v>37</v>
      </c>
      <c r="AE34" s="40" t="s">
        <v>37</v>
      </c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</row>
    <row r="35" spans="1:65">
      <c r="A35" s="70"/>
      <c r="B35" s="3" t="s">
        <v>40</v>
      </c>
      <c r="C35" s="24" t="s">
        <v>88</v>
      </c>
      <c r="D35" s="24">
        <v>2005</v>
      </c>
      <c r="E35" s="5" t="s">
        <v>4</v>
      </c>
      <c r="F35" s="5" t="s">
        <v>4</v>
      </c>
      <c r="G35" s="5" t="s">
        <v>4</v>
      </c>
      <c r="H35" s="5" t="s">
        <v>4</v>
      </c>
      <c r="I35" s="5" t="s">
        <v>4</v>
      </c>
      <c r="J35" s="5" t="s">
        <v>4</v>
      </c>
      <c r="K35" s="5" t="s">
        <v>4</v>
      </c>
      <c r="L35" s="5" t="s">
        <v>4</v>
      </c>
      <c r="M35" s="5" t="s">
        <v>4</v>
      </c>
      <c r="N35" s="5" t="s">
        <v>4</v>
      </c>
      <c r="O35" s="5" t="s">
        <v>4</v>
      </c>
      <c r="P35" s="5" t="s">
        <v>4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5" t="s">
        <v>4</v>
      </c>
      <c r="X35" s="5" t="s">
        <v>4</v>
      </c>
      <c r="Y35" s="5" t="s">
        <v>4</v>
      </c>
      <c r="Z35" s="5" t="s">
        <v>4</v>
      </c>
      <c r="AA35" s="5" t="s">
        <v>4</v>
      </c>
      <c r="AB35" s="5" t="s">
        <v>4</v>
      </c>
      <c r="AC35" s="10" t="s">
        <v>37</v>
      </c>
      <c r="AD35" s="10" t="s">
        <v>37</v>
      </c>
      <c r="AE35" s="40" t="s">
        <v>37</v>
      </c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</row>
    <row r="36" spans="1:65" s="31" customFormat="1">
      <c r="A36" s="70"/>
      <c r="B36" s="3" t="s">
        <v>42</v>
      </c>
      <c r="C36" s="24" t="s">
        <v>87</v>
      </c>
      <c r="D36" s="24">
        <v>2005</v>
      </c>
      <c r="E36" s="5" t="s">
        <v>4</v>
      </c>
      <c r="F36" s="5" t="s">
        <v>4</v>
      </c>
      <c r="G36" s="5" t="s">
        <v>4</v>
      </c>
      <c r="H36" s="5" t="s">
        <v>4</v>
      </c>
      <c r="I36" s="5" t="s">
        <v>4</v>
      </c>
      <c r="J36" s="5" t="s">
        <v>4</v>
      </c>
      <c r="K36" s="5" t="s">
        <v>4</v>
      </c>
      <c r="L36" s="5" t="s">
        <v>4</v>
      </c>
      <c r="M36" s="5" t="s">
        <v>4</v>
      </c>
      <c r="N36" s="5" t="s">
        <v>4</v>
      </c>
      <c r="O36" s="5" t="s">
        <v>4</v>
      </c>
      <c r="P36" s="5" t="s">
        <v>4</v>
      </c>
      <c r="Q36" s="5" t="s">
        <v>4</v>
      </c>
      <c r="R36" s="5" t="s">
        <v>4</v>
      </c>
      <c r="S36" s="5" t="s">
        <v>4</v>
      </c>
      <c r="T36" s="5" t="s">
        <v>4</v>
      </c>
      <c r="U36" s="5" t="s">
        <v>4</v>
      </c>
      <c r="V36" s="5" t="s">
        <v>4</v>
      </c>
      <c r="W36" s="5" t="s">
        <v>4</v>
      </c>
      <c r="X36" s="5" t="s">
        <v>4</v>
      </c>
      <c r="Y36" s="5" t="s">
        <v>4</v>
      </c>
      <c r="Z36" s="5" t="s">
        <v>4</v>
      </c>
      <c r="AA36" s="5" t="s">
        <v>4</v>
      </c>
      <c r="AB36" s="5" t="s">
        <v>4</v>
      </c>
      <c r="AC36" s="5" t="s">
        <v>4</v>
      </c>
      <c r="AD36" s="10" t="s">
        <v>37</v>
      </c>
      <c r="AE36" s="40" t="s">
        <v>37</v>
      </c>
    </row>
    <row r="37" spans="1:65" s="31" customFormat="1" ht="16" thickBot="1">
      <c r="A37" s="70"/>
      <c r="B37" s="66" t="s">
        <v>90</v>
      </c>
      <c r="C37" s="67" t="s">
        <v>87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4" t="s">
        <v>50</v>
      </c>
      <c r="Q37" s="67" t="s">
        <v>4</v>
      </c>
      <c r="R37" s="67" t="s">
        <v>4</v>
      </c>
      <c r="S37" s="67" t="s">
        <v>4</v>
      </c>
      <c r="T37" s="67" t="s">
        <v>4</v>
      </c>
      <c r="U37" s="67" t="s">
        <v>4</v>
      </c>
      <c r="V37" s="67" t="s">
        <v>4</v>
      </c>
      <c r="W37" s="67" t="s">
        <v>4</v>
      </c>
      <c r="X37" s="67" t="s">
        <v>4</v>
      </c>
      <c r="Y37" s="67" t="s">
        <v>4</v>
      </c>
      <c r="Z37" s="67" t="s">
        <v>4</v>
      </c>
      <c r="AA37" s="67" t="s">
        <v>4</v>
      </c>
      <c r="AB37" s="67" t="s">
        <v>4</v>
      </c>
      <c r="AC37" s="67" t="s">
        <v>4</v>
      </c>
      <c r="AD37" s="67" t="s">
        <v>4</v>
      </c>
      <c r="AE37" s="67" t="s">
        <v>4</v>
      </c>
    </row>
    <row r="38" spans="1:65">
      <c r="A38" s="72"/>
      <c r="B38" s="13" t="s">
        <v>36</v>
      </c>
      <c r="C38" s="27"/>
      <c r="D38" s="27"/>
      <c r="E38" s="32" t="s">
        <v>4</v>
      </c>
      <c r="F38" s="32" t="s">
        <v>4</v>
      </c>
      <c r="G38" s="32" t="s">
        <v>4</v>
      </c>
      <c r="H38" s="32" t="s">
        <v>4</v>
      </c>
      <c r="I38" s="32" t="s">
        <v>4</v>
      </c>
      <c r="J38" s="32" t="s">
        <v>4</v>
      </c>
      <c r="K38" s="32" t="s">
        <v>4</v>
      </c>
      <c r="L38" s="32" t="s">
        <v>4</v>
      </c>
      <c r="M38" s="32" t="s">
        <v>4</v>
      </c>
      <c r="N38" s="32" t="s">
        <v>4</v>
      </c>
      <c r="O38" s="68" t="s">
        <v>37</v>
      </c>
      <c r="P38" s="37" t="s">
        <v>7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</row>
    <row r="39" spans="1:65">
      <c r="A39" s="72"/>
      <c r="B39" s="3" t="s">
        <v>77</v>
      </c>
      <c r="C39" s="24"/>
      <c r="D39" s="24"/>
      <c r="E39" s="5" t="s">
        <v>4</v>
      </c>
      <c r="F39" s="5" t="s">
        <v>4</v>
      </c>
      <c r="G39" s="5" t="s">
        <v>4</v>
      </c>
      <c r="H39" s="5" t="s">
        <v>4</v>
      </c>
      <c r="I39" s="5" t="s">
        <v>4</v>
      </c>
      <c r="J39" s="5" t="s">
        <v>4</v>
      </c>
      <c r="K39" s="5" t="s">
        <v>4</v>
      </c>
      <c r="L39" s="5" t="s">
        <v>4</v>
      </c>
      <c r="M39" s="5" t="s">
        <v>4</v>
      </c>
      <c r="N39" s="5" t="s">
        <v>4</v>
      </c>
      <c r="O39" s="6" t="s">
        <v>7</v>
      </c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</row>
    <row r="40" spans="1:65">
      <c r="A40" s="72"/>
      <c r="B40" s="3" t="s">
        <v>78</v>
      </c>
      <c r="C40" s="24"/>
      <c r="D40" s="24"/>
      <c r="E40" s="5" t="s">
        <v>4</v>
      </c>
      <c r="F40" s="5" t="s">
        <v>4</v>
      </c>
      <c r="G40" s="5" t="s">
        <v>4</v>
      </c>
      <c r="H40" s="5" t="s">
        <v>4</v>
      </c>
      <c r="I40" s="5" t="s">
        <v>4</v>
      </c>
      <c r="J40" s="5" t="s">
        <v>4</v>
      </c>
      <c r="K40" s="5" t="s">
        <v>4</v>
      </c>
      <c r="L40" s="5" t="s">
        <v>4</v>
      </c>
      <c r="M40" s="5" t="s">
        <v>4</v>
      </c>
      <c r="N40" s="5" t="s">
        <v>4</v>
      </c>
      <c r="O40" s="6" t="s">
        <v>7</v>
      </c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</row>
    <row r="41" spans="1:65">
      <c r="A41" s="72"/>
      <c r="B41" s="3" t="s">
        <v>34</v>
      </c>
      <c r="C41" s="24"/>
      <c r="D41" s="24"/>
      <c r="E41" s="5" t="s">
        <v>4</v>
      </c>
      <c r="F41" s="5" t="s">
        <v>4</v>
      </c>
      <c r="G41" s="5" t="s">
        <v>4</v>
      </c>
      <c r="H41" s="5" t="s">
        <v>4</v>
      </c>
      <c r="I41" s="5" t="s">
        <v>4</v>
      </c>
      <c r="J41" s="5" t="s">
        <v>4</v>
      </c>
      <c r="K41" s="5" t="s">
        <v>4</v>
      </c>
      <c r="L41" s="5" t="s">
        <v>4</v>
      </c>
      <c r="M41" s="5" t="s">
        <v>4</v>
      </c>
      <c r="N41" s="10" t="s">
        <v>37</v>
      </c>
      <c r="O41" s="6" t="s">
        <v>7</v>
      </c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</row>
    <row r="42" spans="1:65">
      <c r="A42" s="72"/>
      <c r="B42" s="3" t="s">
        <v>2</v>
      </c>
      <c r="C42" s="24"/>
      <c r="D42" s="24"/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  <c r="J42" s="5" t="s">
        <v>4</v>
      </c>
      <c r="K42" s="5" t="s">
        <v>4</v>
      </c>
      <c r="L42" s="5" t="s">
        <v>4</v>
      </c>
      <c r="M42" s="5" t="s">
        <v>4</v>
      </c>
      <c r="N42" s="5" t="s">
        <v>4</v>
      </c>
      <c r="O42" s="6" t="s">
        <v>7</v>
      </c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</row>
    <row r="43" spans="1:65">
      <c r="A43" s="72"/>
      <c r="B43" s="3" t="s">
        <v>11</v>
      </c>
      <c r="C43" s="24"/>
      <c r="D43" s="24"/>
      <c r="E43" s="5" t="s">
        <v>4</v>
      </c>
      <c r="F43" s="5" t="s">
        <v>4</v>
      </c>
      <c r="G43" s="5" t="s">
        <v>4</v>
      </c>
      <c r="H43" s="5" t="s">
        <v>4</v>
      </c>
      <c r="I43" s="5" t="s">
        <v>4</v>
      </c>
      <c r="J43" s="5" t="s">
        <v>4</v>
      </c>
      <c r="K43" s="5" t="s">
        <v>4</v>
      </c>
      <c r="L43" s="5" t="s">
        <v>4</v>
      </c>
      <c r="M43" s="5" t="s">
        <v>4</v>
      </c>
      <c r="N43" s="5" t="s">
        <v>4</v>
      </c>
      <c r="O43" s="6" t="s">
        <v>7</v>
      </c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</row>
    <row r="44" spans="1:65">
      <c r="A44" s="72"/>
      <c r="B44" s="3" t="s">
        <v>35</v>
      </c>
      <c r="C44" s="24"/>
      <c r="D44" s="24"/>
      <c r="E44" s="5" t="s">
        <v>4</v>
      </c>
      <c r="F44" s="5" t="s">
        <v>4</v>
      </c>
      <c r="G44" s="5" t="s">
        <v>4</v>
      </c>
      <c r="H44" s="5" t="s">
        <v>4</v>
      </c>
      <c r="I44" s="5" t="s">
        <v>4</v>
      </c>
      <c r="J44" s="5" t="s">
        <v>4</v>
      </c>
      <c r="K44" s="5" t="s">
        <v>4</v>
      </c>
      <c r="L44" s="5" t="s">
        <v>4</v>
      </c>
      <c r="M44" s="5" t="s">
        <v>4</v>
      </c>
      <c r="N44" s="10" t="s">
        <v>37</v>
      </c>
      <c r="O44" s="6" t="s">
        <v>7</v>
      </c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</row>
    <row r="45" spans="1:65">
      <c r="A45" s="72"/>
      <c r="B45" s="3" t="s">
        <v>8</v>
      </c>
      <c r="C45" s="24"/>
      <c r="D45" s="24"/>
      <c r="E45" s="5" t="s">
        <v>4</v>
      </c>
      <c r="F45" s="5" t="s">
        <v>4</v>
      </c>
      <c r="G45" s="5" t="s">
        <v>4</v>
      </c>
      <c r="H45" s="5" t="s">
        <v>4</v>
      </c>
      <c r="I45" s="5" t="s">
        <v>4</v>
      </c>
      <c r="J45" s="5" t="s">
        <v>4</v>
      </c>
      <c r="K45" s="5" t="s">
        <v>4</v>
      </c>
      <c r="L45" s="5" t="s">
        <v>4</v>
      </c>
      <c r="M45" s="5" t="s">
        <v>4</v>
      </c>
      <c r="N45" s="6" t="s">
        <v>7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</row>
    <row r="46" spans="1:65" s="21" customFormat="1">
      <c r="A46" s="72"/>
      <c r="B46" s="3" t="s">
        <v>18</v>
      </c>
      <c r="C46" s="24"/>
      <c r="D46" s="24"/>
      <c r="E46" s="5" t="s">
        <v>4</v>
      </c>
      <c r="F46" s="5" t="s">
        <v>4</v>
      </c>
      <c r="G46" s="5" t="s">
        <v>4</v>
      </c>
      <c r="H46" s="5" t="s">
        <v>4</v>
      </c>
      <c r="I46" s="5" t="s">
        <v>4</v>
      </c>
      <c r="J46" s="5" t="s">
        <v>4</v>
      </c>
      <c r="K46" s="5" t="s">
        <v>4</v>
      </c>
      <c r="L46" s="5" t="s">
        <v>4</v>
      </c>
      <c r="M46" s="5" t="s">
        <v>4</v>
      </c>
      <c r="N46" s="6" t="s">
        <v>7</v>
      </c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65">
      <c r="A47" s="72"/>
      <c r="B47" s="3" t="s">
        <v>38</v>
      </c>
      <c r="C47" s="24"/>
      <c r="D47" s="24"/>
      <c r="E47" s="5" t="s">
        <v>4</v>
      </c>
      <c r="F47" s="5" t="s">
        <v>4</v>
      </c>
      <c r="G47" s="5" t="s">
        <v>4</v>
      </c>
      <c r="H47" s="5" t="s">
        <v>4</v>
      </c>
      <c r="I47" s="5" t="s">
        <v>4</v>
      </c>
      <c r="J47" s="5" t="s">
        <v>4</v>
      </c>
      <c r="K47" s="5" t="s">
        <v>4</v>
      </c>
      <c r="L47" s="5" t="s">
        <v>4</v>
      </c>
      <c r="M47" s="5" t="s">
        <v>4</v>
      </c>
      <c r="N47" s="6" t="s">
        <v>7</v>
      </c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</row>
    <row r="48" spans="1:65">
      <c r="A48" s="72"/>
      <c r="B48" s="3" t="s">
        <v>79</v>
      </c>
      <c r="C48" s="24"/>
      <c r="D48" s="24"/>
      <c r="E48" s="5" t="s">
        <v>4</v>
      </c>
      <c r="F48" s="5" t="s">
        <v>4</v>
      </c>
      <c r="G48" s="5" t="s">
        <v>4</v>
      </c>
      <c r="H48" s="5" t="s">
        <v>4</v>
      </c>
      <c r="I48" s="5" t="s">
        <v>4</v>
      </c>
      <c r="J48" s="5" t="s">
        <v>4</v>
      </c>
      <c r="K48" s="5" t="s">
        <v>4</v>
      </c>
      <c r="L48" s="5" t="s">
        <v>4</v>
      </c>
      <c r="M48" s="6" t="s">
        <v>7</v>
      </c>
      <c r="N48" s="5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</row>
    <row r="49" spans="1:65">
      <c r="A49" s="72"/>
      <c r="B49" s="3" t="s">
        <v>3</v>
      </c>
      <c r="C49" s="24"/>
      <c r="D49" s="24"/>
      <c r="E49" s="5" t="s">
        <v>4</v>
      </c>
      <c r="F49" s="5" t="s">
        <v>4</v>
      </c>
      <c r="G49" s="5" t="s">
        <v>4</v>
      </c>
      <c r="H49" s="6" t="s">
        <v>7</v>
      </c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</row>
    <row r="50" spans="1:65">
      <c r="A50" s="72"/>
      <c r="B50" s="13" t="s">
        <v>80</v>
      </c>
      <c r="C50" s="27"/>
      <c r="D50" s="27"/>
      <c r="E50" s="6" t="s">
        <v>6</v>
      </c>
      <c r="F50" s="6" t="s">
        <v>6</v>
      </c>
      <c r="G50" s="6" t="s">
        <v>6</v>
      </c>
      <c r="H50" s="6" t="s">
        <v>6</v>
      </c>
      <c r="I50" s="6" t="s">
        <v>6</v>
      </c>
      <c r="J50" s="6" t="s">
        <v>6</v>
      </c>
      <c r="K50" s="6" t="s">
        <v>6</v>
      </c>
      <c r="L50" s="6" t="s">
        <v>6</v>
      </c>
      <c r="M50" s="6" t="s">
        <v>6</v>
      </c>
      <c r="N50" s="6" t="s">
        <v>6</v>
      </c>
      <c r="O50" s="6" t="s">
        <v>6</v>
      </c>
      <c r="P50" s="6" t="s">
        <v>6</v>
      </c>
      <c r="Q50" s="6" t="s">
        <v>6</v>
      </c>
      <c r="R50" s="6" t="s">
        <v>6</v>
      </c>
      <c r="S50" s="6" t="s">
        <v>6</v>
      </c>
      <c r="T50" s="6" t="s">
        <v>6</v>
      </c>
      <c r="U50" s="6" t="s">
        <v>6</v>
      </c>
      <c r="V50" s="6" t="s">
        <v>6</v>
      </c>
      <c r="W50" s="6" t="s">
        <v>6</v>
      </c>
      <c r="X50" s="6" t="s">
        <v>6</v>
      </c>
      <c r="Y50" s="6" t="s">
        <v>6</v>
      </c>
      <c r="Z50" s="6" t="s">
        <v>6</v>
      </c>
      <c r="AA50" s="6" t="s">
        <v>6</v>
      </c>
      <c r="AB50" s="6" t="s">
        <v>6</v>
      </c>
      <c r="AC50" s="6" t="s">
        <v>6</v>
      </c>
      <c r="AD50" s="6" t="s">
        <v>6</v>
      </c>
      <c r="AE50" s="6" t="s">
        <v>6</v>
      </c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</row>
    <row r="51" spans="1:65"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</row>
    <row r="52" spans="1:65">
      <c r="E52" s="46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5" t="s">
        <v>44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7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</row>
    <row r="53" spans="1:65">
      <c r="B53" s="45"/>
      <c r="C53" s="47"/>
      <c r="D53" s="45"/>
      <c r="E53" s="1">
        <v>2006</v>
      </c>
      <c r="F53" s="1">
        <v>2007</v>
      </c>
      <c r="G53" s="1">
        <v>2008</v>
      </c>
      <c r="H53" s="1">
        <v>2009</v>
      </c>
      <c r="I53" s="1">
        <v>2010</v>
      </c>
      <c r="J53" s="1">
        <v>2011</v>
      </c>
      <c r="K53" s="1">
        <v>2012</v>
      </c>
      <c r="L53" s="1">
        <v>2013</v>
      </c>
      <c r="M53" s="1">
        <v>2014</v>
      </c>
      <c r="N53" s="1">
        <v>2015</v>
      </c>
      <c r="O53" s="1">
        <v>2016</v>
      </c>
      <c r="P53" s="1">
        <v>2017</v>
      </c>
      <c r="Q53" s="11">
        <v>2018</v>
      </c>
      <c r="R53" s="11">
        <v>2019</v>
      </c>
      <c r="S53" s="11">
        <v>2020</v>
      </c>
      <c r="T53" s="11">
        <v>2021</v>
      </c>
      <c r="U53" s="11">
        <v>2022</v>
      </c>
      <c r="V53" s="11">
        <v>2023</v>
      </c>
      <c r="W53" s="11">
        <v>2024</v>
      </c>
      <c r="X53" s="11">
        <v>2025</v>
      </c>
      <c r="Y53" s="11">
        <v>2027</v>
      </c>
      <c r="Z53" s="11">
        <v>2030</v>
      </c>
      <c r="AA53" s="11">
        <v>2033</v>
      </c>
      <c r="AB53" s="11">
        <v>2035</v>
      </c>
      <c r="AC53" s="11">
        <v>2038</v>
      </c>
      <c r="AD53" s="11">
        <v>2040</v>
      </c>
      <c r="AE53" s="11">
        <v>2047</v>
      </c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</row>
    <row r="54" spans="1:65">
      <c r="B54" s="78" t="s">
        <v>12</v>
      </c>
      <c r="C54" s="78"/>
      <c r="D54" s="79"/>
      <c r="E54" s="2">
        <f>COUNTIF(E2:E49,"*ATIVO*") + COUNTIF(E2:E49,"*CONCURSO*")+ COUNTIF(E2:E49,"*TRANSFERIDO*")</f>
        <v>44</v>
      </c>
      <c r="F54" s="2">
        <f>COUNTIF(F2:F49,"*ATIVO*") + COUNTIF(F2:F49,"*CONCURSO*")+ COUNTIF(F2:F49,"*TRANSFERIDO*")</f>
        <v>44</v>
      </c>
      <c r="G54" s="2">
        <f>COUNTIF(G2:G49,"*ATIVO*") + COUNTIF(G2:G49,"*CONCURSO*")+ COUNTIF(G2:G49,"*TRANSFERIDO*")</f>
        <v>44</v>
      </c>
      <c r="H54" s="2">
        <f>COUNTIF(H2:H49,"*ATIVO*") + COUNTIF(H2:H49,"*CONCURSO*")+ COUNTIF(H2:H49,"*TRANSFERIDO*")</f>
        <v>43</v>
      </c>
      <c r="I54" s="2">
        <f>COUNTIF(I2:I49,"*ATIVO*") + COUNTIF(I2:I49,"*CONCURSO*")+ COUNTIF(I2:I49,"*TRANSFERIDO*")</f>
        <v>43</v>
      </c>
      <c r="J54" s="2">
        <f>COUNTIF(J2:J49,"*ATIVO*") + COUNTIF(J2:J49,"*CONCURSO*")+ COUNTIF(J2:J49,"*TRANSFERIDO*")</f>
        <v>43</v>
      </c>
      <c r="K54" s="2">
        <f>COUNTIF(K2:K49,"*ATIVO*") + COUNTIF(K2:K49,"*CONCURSO*")+ COUNTIF(K2:K49,"*TRANSFERIDO*")</f>
        <v>43</v>
      </c>
      <c r="L54" s="2">
        <f>COUNTIF(L2:L49,"*ATIVO*") + COUNTIF(L2:L49,"*CONCURSO*")+ COUNTIF(L2:L49,"*TRANSFERIDO*")</f>
        <v>46</v>
      </c>
      <c r="M54" s="2">
        <f>COUNTIF(M2:M49,"*ATIVO*") + COUNTIF(M2:M49,"*CONCURSO*")+ COUNTIF(M2:M49,"*TRANSFERIDO*")</f>
        <v>45</v>
      </c>
      <c r="N54" s="2">
        <f>COUNTIF(N2:N49,"*ATIVO*") + COUNTIF(N2:N49,"*CONCURSO*")+ COUNTIF(N2:N49,"*TRANSFERIDO*")</f>
        <v>42</v>
      </c>
      <c r="O54" s="2">
        <f>COUNTIF(O2:O49,"*ATIVO*") + COUNTIF(O2:O49,"*CONCURSO*")+ COUNTIF(O2:O49,"*TRANSFERIDO*")</f>
        <v>36</v>
      </c>
      <c r="P54" s="2">
        <f>COUNTIF(P2:P49,"*ATIVO*") + COUNTIF(P2:P49,"*CONCURSO*")+ COUNTIF(P2:P49,"*TRANSFERIDO*")</f>
        <v>36</v>
      </c>
      <c r="Q54" s="2">
        <f>COUNTIF(Q2:Q49,"*ATIVO*") + COUNTIF(Q2:Q49,"*CONCURSO*")+ COUNTIF(Q2:Q49,"*TRANSFERIDO*")</f>
        <v>36</v>
      </c>
      <c r="R54" s="2">
        <f>COUNTIF(R2:R49,"*ATIVO*") + COUNTIF(R2:R49,"*CONCURSO*")+ COUNTIF(R2:R49,"*TRANSFERIDO*")</f>
        <v>36</v>
      </c>
      <c r="S54" s="2">
        <f>COUNTIF(S2:S49,"*ATIVO*") + COUNTIF(S2:S49,"*CONCURSO*")+ COUNTIF(S2:S49,"*TRANSFERIDO*")</f>
        <v>36</v>
      </c>
      <c r="T54" s="2">
        <f>COUNTIF(T2:T49,"*ATIVO*") + COUNTIF(T2:T49,"*CONCURSO*")+ COUNTIF(T2:T49,"*TRANSFERIDO*")</f>
        <v>36</v>
      </c>
      <c r="U54" s="2">
        <f>COUNTIF(U2:U49,"*ATIVO*") + COUNTIF(U2:U49,"*CONCURSO*")+ COUNTIF(U2:U49,"*TRANSFERIDO*")</f>
        <v>36</v>
      </c>
      <c r="V54" s="2">
        <f>COUNTIF(V2:V49,"*ATIVO*") + COUNTIF(V2:V49,"*CONCURSO*")+ COUNTIF(V2:V49,"*TRANSFERIDO*")</f>
        <v>36</v>
      </c>
      <c r="W54" s="2">
        <f>COUNTIF(W2:W49,"*ATIVO*") + COUNTIF(W2:W49,"*CONCURSO*")+ COUNTIF(W2:W49,"*TRANSFERIDO*")</f>
        <v>36</v>
      </c>
      <c r="X54" s="2">
        <f>COUNTIF(X2:X49,"*ATIVO*") + COUNTIF(X2:X49,"*CONCURSO*")+ COUNTIF(X2:X49,"*TRANSFERIDO*")</f>
        <v>36</v>
      </c>
      <c r="Y54" s="2">
        <f>COUNTIF(Y2:Y49,"*ATIVO*") + COUNTIF(Y2:Y49,"*CONCURSO*")+ COUNTIF(Y2:Y49,"*TRANSFERIDO*")</f>
        <v>36</v>
      </c>
      <c r="Z54" s="2">
        <f>COUNTIF(Z2:Z49,"*ATIVO*") + COUNTIF(Z2:Z49,"*CONCURSO*")+ COUNTIF(Z2:Z49,"*TRANSFERIDO*")</f>
        <v>36</v>
      </c>
      <c r="AA54" s="2">
        <f>COUNTIF(AA2:AA49,"*ATIVO*") + COUNTIF(AA2:AA49,"*CONCURSO*")+ COUNTIF(AA2:AA49,"*TRANSFERIDO*")</f>
        <v>36</v>
      </c>
      <c r="AB54" s="2">
        <f>COUNTIF(AB2:AB49,"*ATIVO*") + COUNTIF(AB2:AB49,"*CONCURSO*")+ COUNTIF(AB2:AB49,"*TRANSFERIDO*")</f>
        <v>36</v>
      </c>
      <c r="AC54" s="2">
        <f>COUNTIF(AC2:AC49,"*ATIVO*") + COUNTIF(AC2:AC49,"*CONCURSO*")+ COUNTIF(AC2:AC49,"*TRANSFERIDO*")</f>
        <v>36</v>
      </c>
      <c r="AD54" s="2">
        <f>COUNTIF(AD2:AD49,"*ATIVO*") + COUNTIF(AD2:AD49,"*CONCURSO*")+ COUNTIF(AD2:AD49,"*TRANSFERIDO*")</f>
        <v>36</v>
      </c>
      <c r="AE54" s="2">
        <f>COUNTIF(AE2:AE49,"*ATIVO*") + COUNTIF(AE2:AE49,"*CONCURSO*")+ COUNTIF(AE2:AE49,"*TRANSFERIDO*")</f>
        <v>36</v>
      </c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</row>
    <row r="55" spans="1:65">
      <c r="D55" s="12" t="s">
        <v>14</v>
      </c>
      <c r="E55" s="2">
        <f>COUNTIF(E15:E49,"*CONCURSO*")</f>
        <v>0</v>
      </c>
      <c r="F55" s="2">
        <f>COUNTIF(F15:F49,"*CONCURSO*")</f>
        <v>0</v>
      </c>
      <c r="G55" s="2">
        <f>COUNTIF(G15:G49,"*CONCURSO*")</f>
        <v>0</v>
      </c>
      <c r="H55" s="2">
        <f>COUNTIF(H15:H49,"*CONCURSO*")</f>
        <v>0</v>
      </c>
      <c r="I55" s="2">
        <f>COUNTIF(I15:I49,"*CONCURSO*")</f>
        <v>0</v>
      </c>
      <c r="J55" s="2">
        <f>COUNTIF(J15:J49,"*CONCURSO*")</f>
        <v>0</v>
      </c>
      <c r="K55" s="2">
        <f>COUNTIF(K15:K49,"*CONCURSO*")</f>
        <v>0</v>
      </c>
      <c r="L55" s="2">
        <f>COUNTIF(L15:L49,"*CONCURSO*")</f>
        <v>1</v>
      </c>
      <c r="M55" s="2">
        <f>COUNTIF(M15:M49,"*CONCURSO*")</f>
        <v>0</v>
      </c>
      <c r="N55" s="2">
        <f>COUNTIF(N15:N49,"*CONCURSO*")</f>
        <v>0</v>
      </c>
      <c r="O55" s="2">
        <f>COUNTIF(O15:O49,"*CONCURSO*")</f>
        <v>0</v>
      </c>
      <c r="P55" s="2">
        <f>COUNTIF(P15:P49,"*CONCURSO*")</f>
        <v>0</v>
      </c>
      <c r="Q55" s="2">
        <f>COUNTIF(Q15:Q49,"*CONCURSO*")</f>
        <v>0</v>
      </c>
      <c r="R55" s="2">
        <f>COUNTIF(R15:R49,"*CONCURSO*")</f>
        <v>0</v>
      </c>
      <c r="S55" s="2">
        <f>COUNTIF(S15:S49,"*CONCURSO*")</f>
        <v>0</v>
      </c>
      <c r="T55" s="2">
        <f>COUNTIF(T15:T49,"*CONCURSO*")</f>
        <v>0</v>
      </c>
      <c r="U55" s="2">
        <f>COUNTIF(U15:U49,"*CONCURSO*")</f>
        <v>0</v>
      </c>
      <c r="V55" s="2">
        <f>COUNTIF(V15:V49,"*CONCURSO*")</f>
        <v>0</v>
      </c>
      <c r="W55" s="2">
        <f>COUNTIF(W15:W49,"*CONCURSO*")</f>
        <v>0</v>
      </c>
      <c r="X55" s="2">
        <f>COUNTIF(X15:X49,"*CONCURSO*")</f>
        <v>0</v>
      </c>
      <c r="Y55" s="2">
        <f>COUNTIF(Y15:Y49,"*CONCURSO*")</f>
        <v>0</v>
      </c>
      <c r="Z55" s="2">
        <f>COUNTIF(Z15:Z49,"*CONCURSO*")</f>
        <v>0</v>
      </c>
      <c r="AA55" s="2">
        <f>COUNTIF(AA15:AA49,"*CONCURSO*")</f>
        <v>0</v>
      </c>
      <c r="AB55" s="2">
        <f>COUNTIF(AB15:AB49,"*CONCURSO*")</f>
        <v>0</v>
      </c>
      <c r="AC55" s="2">
        <f>COUNTIF(AC15:AC49,"*CONCURSO*")</f>
        <v>0</v>
      </c>
      <c r="AD55" s="2">
        <f>COUNTIF(AD15:AD49,"*CONCURSO*")</f>
        <v>0</v>
      </c>
      <c r="AE55" s="2">
        <f>COUNTIF(AE15:AE49,"*CONCURSO*")</f>
        <v>0</v>
      </c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</row>
    <row r="56" spans="1:65">
      <c r="D56" s="12" t="s">
        <v>15</v>
      </c>
      <c r="E56" s="2">
        <f t="shared" ref="E56:AE56" si="0">COUNTIF(E34:E51,"*TRANSFERIDO*")</f>
        <v>0</v>
      </c>
      <c r="F56" s="2">
        <f t="shared" si="0"/>
        <v>0</v>
      </c>
      <c r="G56" s="2">
        <f t="shared" si="0"/>
        <v>0</v>
      </c>
      <c r="H56" s="2">
        <f t="shared" si="0"/>
        <v>0</v>
      </c>
      <c r="I56" s="2">
        <f t="shared" si="0"/>
        <v>0</v>
      </c>
      <c r="J56" s="2">
        <f t="shared" si="0"/>
        <v>0</v>
      </c>
      <c r="K56" s="2">
        <f t="shared" si="0"/>
        <v>0</v>
      </c>
      <c r="L56" s="2">
        <f t="shared" si="0"/>
        <v>0</v>
      </c>
      <c r="M56" s="2">
        <f t="shared" si="0"/>
        <v>0</v>
      </c>
      <c r="N56" s="2">
        <f t="shared" si="0"/>
        <v>0</v>
      </c>
      <c r="O56" s="2">
        <f t="shared" si="0"/>
        <v>0</v>
      </c>
      <c r="P56" s="2">
        <f>COUNTIF(P2:P51,"*TRANSFERIDO*")</f>
        <v>1</v>
      </c>
      <c r="Q56" s="2">
        <f t="shared" si="0"/>
        <v>0</v>
      </c>
      <c r="R56" s="2">
        <f t="shared" si="0"/>
        <v>0</v>
      </c>
      <c r="S56" s="2">
        <f t="shared" si="0"/>
        <v>0</v>
      </c>
      <c r="T56" s="2">
        <f t="shared" si="0"/>
        <v>0</v>
      </c>
      <c r="U56" s="2">
        <f t="shared" si="0"/>
        <v>0</v>
      </c>
      <c r="V56" s="2">
        <f t="shared" si="0"/>
        <v>0</v>
      </c>
      <c r="W56" s="2">
        <f t="shared" si="0"/>
        <v>0</v>
      </c>
      <c r="X56" s="2">
        <f t="shared" si="0"/>
        <v>0</v>
      </c>
      <c r="Y56" s="2">
        <f t="shared" si="0"/>
        <v>0</v>
      </c>
      <c r="Z56" s="2">
        <f t="shared" si="0"/>
        <v>0</v>
      </c>
      <c r="AA56" s="2">
        <f t="shared" si="0"/>
        <v>0</v>
      </c>
      <c r="AB56" s="2">
        <f t="shared" si="0"/>
        <v>0</v>
      </c>
      <c r="AC56" s="2">
        <f t="shared" si="0"/>
        <v>0</v>
      </c>
      <c r="AD56" s="2">
        <f t="shared" si="0"/>
        <v>0</v>
      </c>
      <c r="AE56" s="2">
        <f t="shared" si="0"/>
        <v>0</v>
      </c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</row>
    <row r="57" spans="1:65">
      <c r="B57" s="80" t="s">
        <v>13</v>
      </c>
      <c r="C57" s="80"/>
      <c r="D57" s="81"/>
      <c r="E57" s="6">
        <f>COUNTIF(E2:E49,"*APOSENTADO*")</f>
        <v>0</v>
      </c>
      <c r="F57" s="6">
        <f>COUNTIF(F2:F49,"*APOSENTADO*")</f>
        <v>0</v>
      </c>
      <c r="G57" s="6">
        <f>COUNTIF(G2:G49,"*APOSENTADO*")</f>
        <v>0</v>
      </c>
      <c r="H57" s="6">
        <f>COUNTIF(H2:H49,"*APOSENTADO*")</f>
        <v>1</v>
      </c>
      <c r="I57" s="6">
        <f>COUNTIF(I2:I49,"*APOSENTADO*")</f>
        <v>0</v>
      </c>
      <c r="J57" s="6">
        <f>COUNTIF(J2:J49,"*APOSENTADO*")</f>
        <v>0</v>
      </c>
      <c r="K57" s="6">
        <f>COUNTIF(K2:K49,"*APOSENTADO*")</f>
        <v>0</v>
      </c>
      <c r="L57" s="6">
        <f>COUNTIF(L2:L49,"*APOSENTADO*")</f>
        <v>0</v>
      </c>
      <c r="M57" s="6">
        <f>COUNTIF(M2:M49,"*APOSENTADO*")</f>
        <v>1</v>
      </c>
      <c r="N57" s="6">
        <f>COUNTIF(N2:N49,"*APOSENTADO*")</f>
        <v>3</v>
      </c>
      <c r="O57" s="6">
        <f>COUNTIF(O2:O49,"*APOSENTADO*")</f>
        <v>6</v>
      </c>
      <c r="P57" s="6">
        <f>COUNTIF(P2:P49,"*APOSENTADO*")</f>
        <v>1</v>
      </c>
      <c r="Q57" s="6">
        <f>COUNTIF(Q2:Q49,"*APOSENTADO*")</f>
        <v>0</v>
      </c>
      <c r="R57" s="6">
        <f>COUNTIF(R2:R49,"*APOSENTADO*")</f>
        <v>0</v>
      </c>
      <c r="S57" s="6">
        <f>COUNTIF(S2:S49,"*APOSENTADO*")</f>
        <v>0</v>
      </c>
      <c r="T57" s="6">
        <f>COUNTIF(T2:T49,"*APOSENTADO*")</f>
        <v>0</v>
      </c>
      <c r="U57" s="6">
        <f>COUNTIF(U2:U49,"*APOSENTADO*")</f>
        <v>0</v>
      </c>
      <c r="V57" s="6">
        <f>COUNTIF(V2:V49,"*APOSENTADO*")</f>
        <v>0</v>
      </c>
      <c r="W57" s="6">
        <f>COUNTIF(W2:W49,"*APOSENTADO*")</f>
        <v>0</v>
      </c>
      <c r="X57" s="6">
        <f>COUNTIF(X2:X49,"*APOSENTADO*")</f>
        <v>0</v>
      </c>
      <c r="Y57" s="6">
        <f>COUNTIF(Y2:Y49,"*APOSENTADO*")</f>
        <v>0</v>
      </c>
      <c r="Z57" s="6">
        <f>COUNTIF(Z2:Z49,"*APOSENTADO*")</f>
        <v>0</v>
      </c>
      <c r="AA57" s="6">
        <f>COUNTIF(AA2:AA49,"*APOSENTADO*")</f>
        <v>0</v>
      </c>
      <c r="AB57" s="6">
        <f>COUNTIF(AB2:AB49,"*APOSENTADO*")</f>
        <v>0</v>
      </c>
      <c r="AC57" s="6">
        <f>COUNTIF(AC2:AC49,"*APOSENTADO*")</f>
        <v>0</v>
      </c>
      <c r="AD57" s="6">
        <f>COUNTIF(AD2:AD49,"*APOSENTADO*")</f>
        <v>0</v>
      </c>
      <c r="AE57" s="6">
        <f>COUNTIF(AE2:AE49,"*APOSENTADO*")</f>
        <v>0</v>
      </c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</row>
    <row r="58" spans="1:65" s="28" customFormat="1">
      <c r="B58" s="82" t="s">
        <v>46</v>
      </c>
      <c r="C58" s="82"/>
      <c r="D58" s="83"/>
      <c r="E58" s="10">
        <f>COUNTIF(E2:E49,"*ATIVO/A*")</f>
        <v>1</v>
      </c>
      <c r="F58" s="10">
        <f>COUNTIF(F2:F49,"*ATIVO/A*")</f>
        <v>1</v>
      </c>
      <c r="G58" s="10">
        <f>COUNTIF(G2:G49,"*ATIVO/A*")</f>
        <v>5</v>
      </c>
      <c r="H58" s="10">
        <f>COUNTIF(H2:H49,"*ATIVO/A*")</f>
        <v>5</v>
      </c>
      <c r="I58" s="10">
        <f>COUNTIF(I2:I49,"*ATIVO/A*")</f>
        <v>5</v>
      </c>
      <c r="J58" s="10">
        <f>COUNTIF(J2:J49,"*ATIVO/A*")</f>
        <v>5</v>
      </c>
      <c r="K58" s="10">
        <f>COUNTIF(K2:K49,"*ATIVO/A*")</f>
        <v>6</v>
      </c>
      <c r="L58" s="10">
        <f>COUNTIF(L2:L49,"*ATIVO/A*")</f>
        <v>7</v>
      </c>
      <c r="M58" s="10">
        <f>COUNTIF(M2:M49,"*ATIVO/A*")</f>
        <v>7</v>
      </c>
      <c r="N58" s="10">
        <f>COUNTIF(N2:N49,"*ATIVO/A*")</f>
        <v>13</v>
      </c>
      <c r="O58" s="10">
        <f>COUNTIF(O2:O49,"*ATIVO/A*")</f>
        <v>15</v>
      </c>
      <c r="P58" s="10">
        <f>COUNTIF(P2:P49,"*ATIVO/A*")</f>
        <v>17</v>
      </c>
      <c r="Q58" s="10">
        <f>COUNTIF(Q2:Q49,"*ATIVO/A*")</f>
        <v>20</v>
      </c>
      <c r="R58" s="10">
        <f>COUNTIF(R2:R49,"*ATIVO/A*")</f>
        <v>20</v>
      </c>
      <c r="S58" s="10">
        <f>COUNTIF(S2:S49,"*ATIVO/A*")</f>
        <v>20</v>
      </c>
      <c r="T58" s="10">
        <f>COUNTIF(T2:T49,"*ATIVO/A*")</f>
        <v>22</v>
      </c>
      <c r="U58" s="10">
        <f>COUNTIF(U2:U49,"*ATIVO/A*")</f>
        <v>22</v>
      </c>
      <c r="V58" s="10">
        <f>COUNTIF(V2:V49,"*ATIVO/A*")</f>
        <v>24</v>
      </c>
      <c r="W58" s="10">
        <f>COUNTIF(W2:W49,"*ATIVO/A*")</f>
        <v>24</v>
      </c>
      <c r="X58" s="10">
        <f>COUNTIF(X2:X49,"*ATIVO/A*")</f>
        <v>25</v>
      </c>
      <c r="Y58" s="10">
        <f>COUNTIF(Y2:Y49,"*ATIVO/A*")</f>
        <v>26</v>
      </c>
      <c r="Z58" s="10">
        <f>COUNTIF(Z2:Z49,"*ATIVO/A*")</f>
        <v>29</v>
      </c>
      <c r="AA58" s="10">
        <f>COUNTIF(AA2:AA49,"*ATIVO/A*")</f>
        <v>31</v>
      </c>
      <c r="AB58" s="10">
        <f>COUNTIF(AB2:AB49,"*ATIVO/A*")</f>
        <v>32</v>
      </c>
      <c r="AC58" s="10">
        <f>COUNTIF(AC2:AC49,"*ATIVO/A*")</f>
        <v>33</v>
      </c>
      <c r="AD58" s="10">
        <f>COUNTIF(AD2:AD49,"*ATIVO/A*")</f>
        <v>34</v>
      </c>
      <c r="AE58" s="10">
        <f>COUNTIF(AE2:AE49,"*ATIVO/A*")</f>
        <v>35</v>
      </c>
      <c r="AF58" s="44">
        <f>AE58-Y58</f>
        <v>9</v>
      </c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>
      <c r="B59" s="84" t="s">
        <v>45</v>
      </c>
      <c r="C59" s="84"/>
      <c r="D59" s="85"/>
      <c r="E59" s="36">
        <f t="shared" ref="E59:L59" si="1">E58/E54</f>
        <v>2.2727272727272728E-2</v>
      </c>
      <c r="F59" s="36">
        <f t="shared" si="1"/>
        <v>2.2727272727272728E-2</v>
      </c>
      <c r="G59" s="36">
        <f t="shared" si="1"/>
        <v>0.11363636363636363</v>
      </c>
      <c r="H59" s="36">
        <f t="shared" si="1"/>
        <v>0.11627906976744186</v>
      </c>
      <c r="I59" s="36">
        <f t="shared" si="1"/>
        <v>0.11627906976744186</v>
      </c>
      <c r="J59" s="36">
        <f t="shared" si="1"/>
        <v>0.11627906976744186</v>
      </c>
      <c r="K59" s="36">
        <f t="shared" si="1"/>
        <v>0.13953488372093023</v>
      </c>
      <c r="L59" s="36">
        <f t="shared" si="1"/>
        <v>0.15217391304347827</v>
      </c>
      <c r="M59" s="36">
        <f>M58/M54</f>
        <v>0.15555555555555556</v>
      </c>
      <c r="N59" s="36">
        <f t="shared" ref="N59:O59" si="2">N58/N54</f>
        <v>0.30952380952380953</v>
      </c>
      <c r="O59" s="36">
        <f t="shared" si="2"/>
        <v>0.41666666666666669</v>
      </c>
      <c r="P59" s="36">
        <f t="shared" ref="P59:AE59" si="3">P58/P54</f>
        <v>0.47222222222222221</v>
      </c>
      <c r="Q59" s="36">
        <f t="shared" si="3"/>
        <v>0.55555555555555558</v>
      </c>
      <c r="R59" s="36">
        <f t="shared" si="3"/>
        <v>0.55555555555555558</v>
      </c>
      <c r="S59" s="36">
        <f t="shared" si="3"/>
        <v>0.55555555555555558</v>
      </c>
      <c r="T59" s="36">
        <f t="shared" si="3"/>
        <v>0.61111111111111116</v>
      </c>
      <c r="U59" s="36">
        <f t="shared" si="3"/>
        <v>0.61111111111111116</v>
      </c>
      <c r="V59" s="36">
        <f t="shared" si="3"/>
        <v>0.66666666666666663</v>
      </c>
      <c r="W59" s="36">
        <f t="shared" si="3"/>
        <v>0.66666666666666663</v>
      </c>
      <c r="X59" s="36">
        <f t="shared" si="3"/>
        <v>0.69444444444444442</v>
      </c>
      <c r="Y59" s="36">
        <f t="shared" si="3"/>
        <v>0.72222222222222221</v>
      </c>
      <c r="Z59" s="36">
        <f t="shared" si="3"/>
        <v>0.80555555555555558</v>
      </c>
      <c r="AA59" s="36">
        <f t="shared" si="3"/>
        <v>0.86111111111111116</v>
      </c>
      <c r="AB59" s="36">
        <f t="shared" si="3"/>
        <v>0.88888888888888884</v>
      </c>
      <c r="AC59" s="36">
        <f t="shared" si="3"/>
        <v>0.91666666666666663</v>
      </c>
      <c r="AD59" s="36">
        <f t="shared" si="3"/>
        <v>0.94444444444444442</v>
      </c>
      <c r="AE59" s="36">
        <f t="shared" si="3"/>
        <v>0.97222222222222221</v>
      </c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</row>
    <row r="60" spans="1:65">
      <c r="B60" s="73" t="s">
        <v>16</v>
      </c>
      <c r="C60" s="73"/>
      <c r="D60" s="74"/>
      <c r="E60" s="2">
        <f t="shared" ref="E60:AE60" si="4">COUNTIF(E34:E51,"*LSR*")</f>
        <v>1</v>
      </c>
      <c r="F60" s="2">
        <f t="shared" si="4"/>
        <v>1</v>
      </c>
      <c r="G60" s="2">
        <f t="shared" si="4"/>
        <v>1</v>
      </c>
      <c r="H60" s="2">
        <f t="shared" si="4"/>
        <v>1</v>
      </c>
      <c r="I60" s="2">
        <f t="shared" si="4"/>
        <v>1</v>
      </c>
      <c r="J60" s="2">
        <f t="shared" si="4"/>
        <v>1</v>
      </c>
      <c r="K60" s="2">
        <f t="shared" si="4"/>
        <v>1</v>
      </c>
      <c r="L60" s="2">
        <f t="shared" si="4"/>
        <v>1</v>
      </c>
      <c r="M60" s="2">
        <f t="shared" si="4"/>
        <v>1</v>
      </c>
      <c r="N60" s="2">
        <f t="shared" si="4"/>
        <v>1</v>
      </c>
      <c r="O60" s="2">
        <f t="shared" si="4"/>
        <v>1</v>
      </c>
      <c r="P60" s="2">
        <f t="shared" si="4"/>
        <v>1</v>
      </c>
      <c r="Q60" s="2">
        <f t="shared" si="4"/>
        <v>1</v>
      </c>
      <c r="R60" s="2">
        <f t="shared" si="4"/>
        <v>1</v>
      </c>
      <c r="S60" s="2">
        <f t="shared" si="4"/>
        <v>1</v>
      </c>
      <c r="T60" s="2">
        <f t="shared" si="4"/>
        <v>1</v>
      </c>
      <c r="U60" s="2">
        <f t="shared" si="4"/>
        <v>1</v>
      </c>
      <c r="V60" s="2">
        <f t="shared" si="4"/>
        <v>1</v>
      </c>
      <c r="W60" s="2">
        <f t="shared" si="4"/>
        <v>1</v>
      </c>
      <c r="X60" s="2">
        <f t="shared" si="4"/>
        <v>1</v>
      </c>
      <c r="Y60" s="2">
        <f t="shared" si="4"/>
        <v>1</v>
      </c>
      <c r="Z60" s="2">
        <f t="shared" si="4"/>
        <v>1</v>
      </c>
      <c r="AA60" s="2">
        <f t="shared" si="4"/>
        <v>1</v>
      </c>
      <c r="AB60" s="2">
        <f t="shared" si="4"/>
        <v>1</v>
      </c>
      <c r="AC60" s="2">
        <f t="shared" si="4"/>
        <v>1</v>
      </c>
      <c r="AD60" s="2">
        <f t="shared" si="4"/>
        <v>1</v>
      </c>
      <c r="AE60" s="2">
        <f t="shared" si="4"/>
        <v>1</v>
      </c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</row>
    <row r="61" spans="1:65"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</row>
    <row r="62" spans="1:65">
      <c r="B62" s="7" t="s">
        <v>17</v>
      </c>
      <c r="C62" s="7"/>
      <c r="D62" s="33">
        <v>42801</v>
      </c>
      <c r="E62" s="8">
        <f ca="1">TODAY()</f>
        <v>42956</v>
      </c>
      <c r="P62" s="30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</row>
    <row r="63" spans="1:65"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</row>
    <row r="64" spans="1:65">
      <c r="B64" s="34" t="s">
        <v>37</v>
      </c>
      <c r="C64" s="48"/>
      <c r="D64" t="s">
        <v>47</v>
      </c>
    </row>
    <row r="65" spans="2:5">
      <c r="B65" s="35" t="s">
        <v>6</v>
      </c>
      <c r="C65" s="35"/>
      <c r="D65" t="s">
        <v>48</v>
      </c>
    </row>
    <row r="66" spans="2:5">
      <c r="E66">
        <f>COUNTIF(D2:D36,"&lt;1990")</f>
        <v>22</v>
      </c>
    </row>
    <row r="67" spans="2:5">
      <c r="E67">
        <f>COUNTIF(D2:D36,"&lt;2000") -E66</f>
        <v>4</v>
      </c>
    </row>
    <row r="68" spans="2:5">
      <c r="E68">
        <f>COUNTIF(D2:D36,"&lt;2010") -E67-E66</f>
        <v>7</v>
      </c>
    </row>
    <row r="69" spans="2:5">
      <c r="E69">
        <f>COUNTIF(D2:D36,"&gt;=2010")</f>
        <v>2</v>
      </c>
    </row>
  </sheetData>
  <autoFilter ref="C1:C69"/>
  <mergeCells count="9">
    <mergeCell ref="A2:A7"/>
    <mergeCell ref="A38:A50"/>
    <mergeCell ref="B60:D60"/>
    <mergeCell ref="P52:AE52"/>
    <mergeCell ref="B54:D54"/>
    <mergeCell ref="B57:D57"/>
    <mergeCell ref="B58:D58"/>
    <mergeCell ref="B59:D59"/>
    <mergeCell ref="A9:A3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19" workbookViewId="0">
      <selection activeCell="G61" sqref="G61"/>
    </sheetView>
  </sheetViews>
  <sheetFormatPr baseColWidth="10" defaultRowHeight="15" x14ac:dyDescent="0"/>
  <cols>
    <col min="3" max="3" width="18" customWidth="1"/>
  </cols>
  <sheetData>
    <row r="1" spans="1:3">
      <c r="A1" t="s">
        <v>19</v>
      </c>
      <c r="B1" t="s">
        <v>20</v>
      </c>
      <c r="C1" s="9" t="s">
        <v>21</v>
      </c>
    </row>
    <row r="2" spans="1:3">
      <c r="A2">
        <v>38</v>
      </c>
      <c r="B2">
        <v>15</v>
      </c>
      <c r="C2">
        <v>16</v>
      </c>
    </row>
    <row r="31" spans="1:5">
      <c r="A31" t="s">
        <v>20</v>
      </c>
    </row>
    <row r="32" spans="1:5">
      <c r="A32" t="s">
        <v>22</v>
      </c>
      <c r="B32" t="s">
        <v>23</v>
      </c>
      <c r="C32" t="s">
        <v>24</v>
      </c>
      <c r="D32" t="s">
        <v>25</v>
      </c>
      <c r="E32" t="s">
        <v>26</v>
      </c>
    </row>
    <row r="33" spans="1:5">
      <c r="A33">
        <v>5</v>
      </c>
      <c r="B33">
        <v>5</v>
      </c>
      <c r="C33">
        <v>2</v>
      </c>
      <c r="D33">
        <v>1</v>
      </c>
      <c r="E33">
        <v>2</v>
      </c>
    </row>
    <row r="56" spans="1:1">
      <c r="A56" t="s">
        <v>27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C8" workbookViewId="0">
      <selection activeCell="C42" sqref="C42"/>
    </sheetView>
  </sheetViews>
  <sheetFormatPr baseColWidth="10" defaultRowHeight="15" x14ac:dyDescent="0"/>
  <sheetData>
    <row r="1" spans="2:9">
      <c r="B1" s="87" t="s">
        <v>30</v>
      </c>
      <c r="C1" s="87"/>
      <c r="D1" s="87" t="s">
        <v>31</v>
      </c>
      <c r="E1" s="87"/>
      <c r="F1" s="87" t="s">
        <v>32</v>
      </c>
      <c r="G1" s="87"/>
      <c r="H1" s="87" t="s">
        <v>33</v>
      </c>
      <c r="I1" s="87"/>
    </row>
    <row r="2" spans="2:9">
      <c r="B2" t="s">
        <v>28</v>
      </c>
      <c r="C2" t="s">
        <v>29</v>
      </c>
      <c r="D2" t="s">
        <v>28</v>
      </c>
      <c r="E2" t="s">
        <v>29</v>
      </c>
      <c r="F2" t="s">
        <v>28</v>
      </c>
      <c r="G2" t="s">
        <v>29</v>
      </c>
      <c r="H2" t="s">
        <v>28</v>
      </c>
      <c r="I2" t="s">
        <v>29</v>
      </c>
    </row>
    <row r="3" spans="2:9">
      <c r="B3">
        <v>21</v>
      </c>
      <c r="C3">
        <v>9</v>
      </c>
      <c r="D3">
        <v>3</v>
      </c>
      <c r="E3">
        <v>13</v>
      </c>
      <c r="G3">
        <v>3</v>
      </c>
      <c r="I3">
        <v>3</v>
      </c>
    </row>
    <row r="42" spans="3:3">
      <c r="C42" t="s">
        <v>21</v>
      </c>
    </row>
  </sheetData>
  <mergeCells count="4">
    <mergeCell ref="B1:C1"/>
    <mergeCell ref="D1:E1"/>
    <mergeCell ref="F1:G1"/>
    <mergeCell ref="H1:I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8"/>
  <sheetViews>
    <sheetView tabSelected="1" topLeftCell="B1" workbookViewId="0">
      <selection activeCell="N32" sqref="N32"/>
    </sheetView>
  </sheetViews>
  <sheetFormatPr baseColWidth="10" defaultRowHeight="15" x14ac:dyDescent="0"/>
  <cols>
    <col min="2" max="2" width="30.83203125" bestFit="1" customWidth="1"/>
  </cols>
  <sheetData>
    <row r="3" spans="2:3">
      <c r="B3" s="58" t="s">
        <v>91</v>
      </c>
      <c r="C3" s="58" t="s">
        <v>92</v>
      </c>
    </row>
    <row r="4" spans="2:3">
      <c r="B4" s="88" t="s">
        <v>0</v>
      </c>
      <c r="C4" s="6"/>
    </row>
    <row r="5" spans="2:3">
      <c r="B5" s="88" t="s">
        <v>1</v>
      </c>
      <c r="C5" s="6"/>
    </row>
    <row r="6" spans="2:3">
      <c r="B6" s="88" t="s">
        <v>10</v>
      </c>
      <c r="C6" s="6"/>
    </row>
    <row r="7" spans="2:3">
      <c r="B7" s="88" t="s">
        <v>40</v>
      </c>
      <c r="C7" s="6"/>
    </row>
    <row r="8" spans="2:3">
      <c r="B8" s="88" t="s">
        <v>90</v>
      </c>
      <c r="C8" s="6"/>
    </row>
    <row r="9" spans="2:3">
      <c r="B9" s="88" t="s">
        <v>93</v>
      </c>
      <c r="C9" s="6"/>
    </row>
    <row r="10" spans="2:3">
      <c r="B10" s="88" t="s">
        <v>59</v>
      </c>
      <c r="C10" s="6"/>
    </row>
    <row r="11" spans="2:3">
      <c r="B11" s="88" t="s">
        <v>62</v>
      </c>
      <c r="C11" s="6"/>
    </row>
    <row r="12" spans="2:3">
      <c r="B12" s="88" t="s">
        <v>66</v>
      </c>
      <c r="C12" s="6"/>
    </row>
    <row r="13" spans="2:3">
      <c r="B13" s="88" t="s">
        <v>56</v>
      </c>
      <c r="C13" s="6"/>
    </row>
    <row r="14" spans="2:3">
      <c r="B14" s="3" t="s">
        <v>52</v>
      </c>
      <c r="C14" s="2">
        <v>2016</v>
      </c>
    </row>
    <row r="15" spans="2:3">
      <c r="B15" s="3" t="s">
        <v>73</v>
      </c>
      <c r="C15" s="2">
        <v>2016</v>
      </c>
    </row>
    <row r="16" spans="2:3">
      <c r="B16" s="3" t="s">
        <v>58</v>
      </c>
      <c r="C16" s="2">
        <v>2015</v>
      </c>
    </row>
    <row r="17" spans="2:3">
      <c r="B17" s="3" t="s">
        <v>54</v>
      </c>
      <c r="C17" s="2">
        <v>2015</v>
      </c>
    </row>
    <row r="18" spans="2:3">
      <c r="B18" s="3" t="s">
        <v>55</v>
      </c>
      <c r="C18" s="2">
        <v>2014</v>
      </c>
    </row>
    <row r="19" spans="2:3">
      <c r="B19" s="3" t="s">
        <v>74</v>
      </c>
      <c r="C19" s="2">
        <v>2014</v>
      </c>
    </row>
    <row r="20" spans="2:3">
      <c r="B20" s="3" t="s">
        <v>70</v>
      </c>
      <c r="C20" s="2">
        <v>2014</v>
      </c>
    </row>
    <row r="21" spans="2:3">
      <c r="B21" s="3" t="s">
        <v>75</v>
      </c>
      <c r="C21" s="2">
        <v>2012</v>
      </c>
    </row>
    <row r="22" spans="2:3">
      <c r="B22" s="3" t="s">
        <v>72</v>
      </c>
      <c r="C22" s="2">
        <v>2012</v>
      </c>
    </row>
    <row r="23" spans="2:3">
      <c r="B23" s="3" t="s">
        <v>42</v>
      </c>
      <c r="C23" s="2">
        <v>2011</v>
      </c>
    </row>
    <row r="24" spans="2:3">
      <c r="B24" s="3" t="s">
        <v>71</v>
      </c>
      <c r="C24" s="2">
        <v>2011</v>
      </c>
    </row>
    <row r="25" spans="2:3">
      <c r="B25" s="3" t="s">
        <v>68</v>
      </c>
      <c r="C25" s="2">
        <v>2011</v>
      </c>
    </row>
    <row r="26" spans="2:3">
      <c r="B26" s="3" t="s">
        <v>76</v>
      </c>
      <c r="C26" s="2">
        <v>2010</v>
      </c>
    </row>
    <row r="27" spans="2:3">
      <c r="B27" s="3" t="s">
        <v>63</v>
      </c>
      <c r="C27" s="2">
        <v>2010</v>
      </c>
    </row>
    <row r="28" spans="2:3">
      <c r="B28" s="3" t="s">
        <v>9</v>
      </c>
      <c r="C28" s="2">
        <v>2009</v>
      </c>
    </row>
    <row r="29" spans="2:3">
      <c r="B29" s="3" t="s">
        <v>69</v>
      </c>
      <c r="C29" s="2">
        <v>2009</v>
      </c>
    </row>
    <row r="30" spans="2:3">
      <c r="B30" s="3" t="s">
        <v>60</v>
      </c>
      <c r="C30" s="2">
        <v>2008</v>
      </c>
    </row>
    <row r="31" spans="2:3">
      <c r="B31" s="3" t="s">
        <v>67</v>
      </c>
      <c r="C31" s="2">
        <v>2007</v>
      </c>
    </row>
    <row r="32" spans="2:3">
      <c r="B32" s="3" t="s">
        <v>57</v>
      </c>
      <c r="C32" s="2">
        <v>2007</v>
      </c>
    </row>
    <row r="33" spans="2:3">
      <c r="B33" s="3" t="s">
        <v>41</v>
      </c>
      <c r="C33" s="2">
        <v>2006</v>
      </c>
    </row>
    <row r="34" spans="2:3">
      <c r="B34" s="3" t="s">
        <v>64</v>
      </c>
      <c r="C34" s="2">
        <v>2006</v>
      </c>
    </row>
    <row r="35" spans="2:3">
      <c r="B35" s="3" t="s">
        <v>53</v>
      </c>
      <c r="C35" s="2">
        <v>2006</v>
      </c>
    </row>
    <row r="36" spans="2:3">
      <c r="B36" s="3" t="s">
        <v>39</v>
      </c>
      <c r="C36" s="2">
        <v>2005</v>
      </c>
    </row>
    <row r="37" spans="2:3">
      <c r="B37" s="3" t="s">
        <v>65</v>
      </c>
      <c r="C37" s="2">
        <v>2005</v>
      </c>
    </row>
    <row r="38" spans="2:3">
      <c r="B38" s="3" t="s">
        <v>61</v>
      </c>
      <c r="C38" s="2">
        <v>2005</v>
      </c>
    </row>
  </sheetData>
  <sortState ref="B4:C38">
    <sortCondition descending="1" ref="C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Servidores</vt:lpstr>
      <vt:lpstr>Outros</vt:lpstr>
      <vt:lpstr>Sheet2</vt:lpstr>
      <vt:lpstr>IndicacaoJurado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Lubia Vinhas</dc:creator>
  <cp:lastModifiedBy>Lubia Vinhas</cp:lastModifiedBy>
  <dcterms:created xsi:type="dcterms:W3CDTF">2016-11-09T17:42:19Z</dcterms:created>
  <dcterms:modified xsi:type="dcterms:W3CDTF">2017-08-09T14:24:48Z</dcterms:modified>
</cp:coreProperties>
</file>