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16" windowWidth="13695" windowHeight="7890" tabRatio="856" activeTab="5"/>
  </bookViews>
  <sheets>
    <sheet name="Nota1-Vesp" sheetId="1" r:id="rId1"/>
    <sheet name="Nota2-Vesp" sheetId="2" r:id="rId2"/>
    <sheet name="Nota3-Vesp" sheetId="3" r:id="rId3"/>
    <sheet name="Nota1-Not" sheetId="4" r:id="rId4"/>
    <sheet name="Nota2-Not" sheetId="5" r:id="rId5"/>
    <sheet name="Nota3-Not" sheetId="6" r:id="rId6"/>
    <sheet name="Chamada-Vesp" sheetId="7" r:id="rId7"/>
    <sheet name="Chamada-Not" sheetId="8" r:id="rId8"/>
  </sheets>
  <definedNames/>
  <calcPr fullCalcOnLoad="1"/>
</workbook>
</file>

<file path=xl/sharedStrings.xml><?xml version="1.0" encoding="utf-8"?>
<sst xmlns="http://schemas.openxmlformats.org/spreadsheetml/2006/main" count="340" uniqueCount="107">
  <si>
    <t>Lab1</t>
  </si>
  <si>
    <t>Lab2</t>
  </si>
  <si>
    <t>Prova</t>
  </si>
  <si>
    <t>Nagisa Almeida Nogueira</t>
  </si>
  <si>
    <t>Rogério da Silva e Souza</t>
  </si>
  <si>
    <t>Helder L. V. P. Prado</t>
  </si>
  <si>
    <t>Luiz Coura da Silva</t>
  </si>
  <si>
    <t>Luiz Henrique Ribeiro de Souza</t>
  </si>
  <si>
    <t xml:space="preserve">Alessandra Sassá da Silva </t>
  </si>
  <si>
    <t xml:space="preserve">Willian Augusto da Silva  </t>
  </si>
  <si>
    <t>Marcus Vinicius Mendes</t>
  </si>
  <si>
    <t>Acyr Barbosa</t>
  </si>
  <si>
    <t>Simone Prado</t>
  </si>
  <si>
    <t>Marcelo Junqueira Mota</t>
  </si>
  <si>
    <t>Elisa Saulo</t>
  </si>
  <si>
    <t>Eduardo Lucena</t>
  </si>
  <si>
    <t>Michelle Dias</t>
  </si>
  <si>
    <t>Gabriela M. da Silva</t>
  </si>
  <si>
    <t>Ricardo Rodrigues</t>
  </si>
  <si>
    <t>Marco Fernandes</t>
  </si>
  <si>
    <t>Carlos Eduardo Borges</t>
  </si>
  <si>
    <t>Camila Tamico Ushiwata</t>
  </si>
  <si>
    <t>José Orlando de Souza Junior</t>
  </si>
  <si>
    <t>Juliana Aparecida Anochi</t>
  </si>
  <si>
    <t>Anderson de Oliveira Souza</t>
  </si>
  <si>
    <t xml:space="preserve">Felipe Lara  </t>
  </si>
  <si>
    <t>Diogo André da Silva Campos dos Reis</t>
  </si>
  <si>
    <t>Aline dos Santos de Martin</t>
  </si>
  <si>
    <t>Cesar Miranda</t>
  </si>
  <si>
    <t>Marcelo Gumercino Costa</t>
  </si>
  <si>
    <t>Joaquim Aquino de Almeida</t>
  </si>
  <si>
    <t>Ítalo Moisés dos Santos.</t>
  </si>
  <si>
    <t>Jeisel Dias Da Silva</t>
  </si>
  <si>
    <t>Alex Barbosa Bastos</t>
  </si>
  <si>
    <t>Allbert V. de Aquino Almeida</t>
  </si>
  <si>
    <t>Fabricio Damas</t>
  </si>
  <si>
    <t>Jorge Luis Santos</t>
  </si>
  <si>
    <t>Kathryn Valenzuela</t>
  </si>
  <si>
    <t>Marcelo Paiva Ramos</t>
  </si>
  <si>
    <t>Thiago Almada Moreira</t>
  </si>
  <si>
    <t>Thiago de Mais Borges</t>
  </si>
  <si>
    <t>Warner Brezolin</t>
  </si>
  <si>
    <t>Jonattas Bonfim</t>
  </si>
  <si>
    <t>Michael H. Soares dos Santos</t>
  </si>
  <si>
    <t>Rodrigo Rodrigues Neves</t>
  </si>
  <si>
    <t>André Serafim</t>
  </si>
  <si>
    <t>Daniella Azevedo</t>
  </si>
  <si>
    <t>Oswaldo Luis Freitas</t>
  </si>
  <si>
    <t>Nota Final</t>
  </si>
  <si>
    <t>Alessandro da Silva Castro</t>
  </si>
  <si>
    <t>Aline Paiva Sattim</t>
  </si>
  <si>
    <t>Claudio  S Santana</t>
  </si>
  <si>
    <t>Daniel Souza</t>
  </si>
  <si>
    <t>Daniela Oliveira</t>
  </si>
  <si>
    <t>Felipe Fonseca</t>
  </si>
  <si>
    <t xml:space="preserve">Gisele Paula e Silva </t>
  </si>
  <si>
    <t>Glauber dos Santos</t>
  </si>
  <si>
    <t>Juliana Modesto</t>
  </si>
  <si>
    <t>Laura Oliveira</t>
  </si>
  <si>
    <t>Maria Auxiliadora</t>
  </si>
  <si>
    <t>Marize Correa Simoes</t>
  </si>
  <si>
    <t>Maurilio Carvalho Junior</t>
  </si>
  <si>
    <t>Michael Edward</t>
  </si>
  <si>
    <t>Renan Freitas</t>
  </si>
  <si>
    <t>Sidney Oliveira Junior</t>
  </si>
  <si>
    <t>Stiven Mocellin</t>
  </si>
  <si>
    <t>Steves Sestari</t>
  </si>
  <si>
    <t>Nota final</t>
  </si>
  <si>
    <t xml:space="preserve"> </t>
  </si>
  <si>
    <t>Bruno Alexandre Gonçalves</t>
  </si>
  <si>
    <t>Media:</t>
  </si>
  <si>
    <t>Daniel Sene Souza</t>
  </si>
  <si>
    <t>Ricardo Miranda Rodrigues</t>
  </si>
  <si>
    <t>Nome   (Vespertino)</t>
  </si>
  <si>
    <t>Assinatura</t>
  </si>
  <si>
    <t>Nome   (Noturno)</t>
  </si>
  <si>
    <t>Diogo André S. C. dos Reis</t>
  </si>
  <si>
    <t>Luiz Felipe F. da Silva</t>
  </si>
  <si>
    <t>Lab6</t>
  </si>
  <si>
    <t>Lab3</t>
  </si>
  <si>
    <t>Lab4</t>
  </si>
  <si>
    <t>Lab5</t>
  </si>
  <si>
    <t>Lab4-email</t>
  </si>
  <si>
    <t>Lab5-email</t>
  </si>
  <si>
    <t>Lab6-email</t>
  </si>
  <si>
    <t>Lab6 20/05</t>
  </si>
  <si>
    <t>Lab5 13/5</t>
  </si>
  <si>
    <t>Prova 2</t>
  </si>
  <si>
    <t>Prova 3</t>
  </si>
  <si>
    <t>Média Final</t>
  </si>
  <si>
    <t>x</t>
  </si>
  <si>
    <t>Jorge Luis de Paula Santos</t>
  </si>
  <si>
    <t>Daniela Oliveira Macedo</t>
  </si>
  <si>
    <t>Nome (Nota 2 - Noturno)</t>
  </si>
  <si>
    <t>Nome   (Nota1 - Noturno)</t>
  </si>
  <si>
    <t>Nome   (Nota 3 - Noturno)</t>
  </si>
  <si>
    <t>Nome   (Vespertino - Nota 1)</t>
  </si>
  <si>
    <t>Nome   (Vespertino - Nota2)</t>
  </si>
  <si>
    <t>Nome   (Vespertino - Nota 3)</t>
  </si>
  <si>
    <t>Alexandre Paise Lopes Pinto</t>
  </si>
  <si>
    <t>Nota final 3</t>
  </si>
  <si>
    <t>Nota Final 3</t>
  </si>
  <si>
    <t xml:space="preserve">Bonus </t>
  </si>
  <si>
    <t>Nota final 
1ou 2</t>
  </si>
  <si>
    <t>Bonus
 1 ponto</t>
  </si>
  <si>
    <t>Nota Final
 1 ou 2</t>
  </si>
  <si>
    <t>Exame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</si>
</sst>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&quot;R$ &quot;#,##0.0"/>
    <numFmt numFmtId="168" formatCode="#,##0.0"/>
    <numFmt numFmtId="169" formatCode="0.0"/>
    <numFmt numFmtId="170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0" applyFont="1" applyAlignment="1">
      <alignment/>
    </xf>
    <xf numFmtId="16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1" fontId="0" fillId="0" borderId="0" xfId="0" applyNumberFormat="1" applyAlignment="1">
      <alignment/>
    </xf>
    <xf numFmtId="2" fontId="5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69" fontId="5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169" fontId="5" fillId="0" borderId="0" xfId="0" applyNumberFormat="1" applyFont="1" applyAlignment="1">
      <alignment vertical="center"/>
    </xf>
    <xf numFmtId="169" fontId="6" fillId="0" borderId="0" xfId="0" applyNumberFormat="1" applyFont="1" applyAlignment="1">
      <alignment vertical="center"/>
    </xf>
    <xf numFmtId="169" fontId="7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:IV1"/>
    </sheetView>
  </sheetViews>
  <sheetFormatPr defaultColWidth="9.140625" defaultRowHeight="12.75"/>
  <cols>
    <col min="1" max="1" width="24.8515625" style="0" customWidth="1"/>
    <col min="2" max="2" width="9.140625" style="5" customWidth="1"/>
    <col min="3" max="4" width="9.140625" style="6" customWidth="1"/>
  </cols>
  <sheetData>
    <row r="1" spans="1:5" s="16" customFormat="1" ht="12.75">
      <c r="A1" s="16" t="s">
        <v>96</v>
      </c>
      <c r="B1" s="22" t="s">
        <v>0</v>
      </c>
      <c r="C1" s="20" t="s">
        <v>1</v>
      </c>
      <c r="D1" s="20" t="s">
        <v>2</v>
      </c>
      <c r="E1" s="16" t="s">
        <v>67</v>
      </c>
    </row>
    <row r="2" spans="1:5" ht="12.75">
      <c r="A2" t="s">
        <v>49</v>
      </c>
      <c r="B2" s="5">
        <v>0.75</v>
      </c>
      <c r="C2" s="6">
        <v>0.75</v>
      </c>
      <c r="D2" s="6">
        <v>6</v>
      </c>
      <c r="E2" s="4">
        <f>SUM(B2:D2)</f>
        <v>7.5</v>
      </c>
    </row>
    <row r="3" spans="1:5" ht="12.75">
      <c r="A3" t="s">
        <v>50</v>
      </c>
      <c r="B3" s="5">
        <v>0.7</v>
      </c>
      <c r="C3" s="6">
        <v>0.8</v>
      </c>
      <c r="D3" s="6">
        <v>3</v>
      </c>
      <c r="E3" s="4">
        <f>SUM(B3:D3)</f>
        <v>4.5</v>
      </c>
    </row>
    <row r="4" spans="1:5" ht="12.75">
      <c r="A4" t="s">
        <v>20</v>
      </c>
      <c r="B4" s="5">
        <v>0.75</v>
      </c>
      <c r="C4" s="5">
        <v>0.75</v>
      </c>
      <c r="D4" s="5">
        <v>7</v>
      </c>
      <c r="E4" s="4">
        <f>SUM(B4:D4)</f>
        <v>8.5</v>
      </c>
    </row>
    <row r="5" spans="1:5" ht="12.75">
      <c r="A5" t="s">
        <v>51</v>
      </c>
      <c r="B5" s="5">
        <v>0.8</v>
      </c>
      <c r="C5" s="6">
        <v>0.7</v>
      </c>
      <c r="D5" s="6">
        <v>4.5</v>
      </c>
      <c r="E5" s="4">
        <f aca="true" t="shared" si="0" ref="E5:E21">SUM(B5:D5)</f>
        <v>6</v>
      </c>
    </row>
    <row r="6" spans="1:5" ht="12.75">
      <c r="A6" t="s">
        <v>52</v>
      </c>
      <c r="B6" s="5">
        <v>0.7</v>
      </c>
      <c r="D6" s="6">
        <v>3.5</v>
      </c>
      <c r="E6" s="4">
        <f t="shared" si="0"/>
        <v>4.2</v>
      </c>
    </row>
    <row r="7" spans="1:8" ht="12.75">
      <c r="A7" t="s">
        <v>53</v>
      </c>
      <c r="B7" s="5">
        <v>0.7</v>
      </c>
      <c r="C7" s="6">
        <v>0.8</v>
      </c>
      <c r="D7" s="6">
        <v>3.75</v>
      </c>
      <c r="E7" s="4">
        <f t="shared" si="0"/>
        <v>5.25</v>
      </c>
      <c r="H7" t="s">
        <v>68</v>
      </c>
    </row>
    <row r="8" spans="1:5" ht="12.75">
      <c r="A8" t="s">
        <v>54</v>
      </c>
      <c r="B8" s="5">
        <v>0.7</v>
      </c>
      <c r="C8" s="6">
        <v>0.8</v>
      </c>
      <c r="D8" s="6">
        <v>5</v>
      </c>
      <c r="E8" s="4">
        <f t="shared" si="0"/>
        <v>6.5</v>
      </c>
    </row>
    <row r="9" spans="1:5" ht="12.75">
      <c r="A9" t="s">
        <v>55</v>
      </c>
      <c r="B9" s="5">
        <v>0.7</v>
      </c>
      <c r="C9" s="6">
        <v>0.8</v>
      </c>
      <c r="D9" s="6">
        <v>2</v>
      </c>
      <c r="E9" s="4">
        <f t="shared" si="0"/>
        <v>3.5</v>
      </c>
    </row>
    <row r="10" spans="1:5" ht="12.75">
      <c r="A10" t="s">
        <v>56</v>
      </c>
      <c r="C10" s="6">
        <v>0.7</v>
      </c>
      <c r="D10" s="6">
        <v>4</v>
      </c>
      <c r="E10" s="4">
        <f t="shared" si="0"/>
        <v>4.7</v>
      </c>
    </row>
    <row r="11" spans="1:5" ht="12.75">
      <c r="A11" t="s">
        <v>57</v>
      </c>
      <c r="B11" s="5">
        <v>0.7</v>
      </c>
      <c r="C11" s="6">
        <v>0.8</v>
      </c>
      <c r="D11" s="6">
        <v>3</v>
      </c>
      <c r="E11" s="4">
        <f t="shared" si="0"/>
        <v>4.5</v>
      </c>
    </row>
    <row r="12" spans="1:5" ht="12.75">
      <c r="A12" t="s">
        <v>58</v>
      </c>
      <c r="B12" s="5">
        <v>0.7</v>
      </c>
      <c r="C12" s="6">
        <v>0.8</v>
      </c>
      <c r="D12" s="6">
        <v>4</v>
      </c>
      <c r="E12" s="4">
        <f t="shared" si="0"/>
        <v>5.5</v>
      </c>
    </row>
    <row r="13" spans="1:5" ht="12.75">
      <c r="A13" t="s">
        <v>77</v>
      </c>
      <c r="E13" s="4">
        <f t="shared" si="0"/>
        <v>0</v>
      </c>
    </row>
    <row r="14" spans="1:5" ht="12.75">
      <c r="A14" t="s">
        <v>59</v>
      </c>
      <c r="B14" s="5">
        <v>0.7</v>
      </c>
      <c r="C14" s="6">
        <v>0.8</v>
      </c>
      <c r="D14" s="6">
        <v>3.5</v>
      </c>
      <c r="E14" s="4">
        <f t="shared" si="0"/>
        <v>5</v>
      </c>
    </row>
    <row r="15" spans="1:5" ht="12.75">
      <c r="A15" t="s">
        <v>60</v>
      </c>
      <c r="B15" s="5">
        <v>0.7</v>
      </c>
      <c r="C15" s="6">
        <v>0.8</v>
      </c>
      <c r="D15" s="6">
        <v>4</v>
      </c>
      <c r="E15" s="4">
        <f t="shared" si="0"/>
        <v>5.5</v>
      </c>
    </row>
    <row r="16" spans="1:5" ht="12.75">
      <c r="A16" t="s">
        <v>61</v>
      </c>
      <c r="B16" s="5">
        <v>0.7</v>
      </c>
      <c r="C16" s="6">
        <v>0.8</v>
      </c>
      <c r="D16" s="6">
        <v>3.5</v>
      </c>
      <c r="E16" s="4">
        <f t="shared" si="0"/>
        <v>5</v>
      </c>
    </row>
    <row r="17" spans="1:5" ht="12.75">
      <c r="A17" t="s">
        <v>62</v>
      </c>
      <c r="B17" s="5">
        <v>0.7</v>
      </c>
      <c r="C17" s="6">
        <v>0.8</v>
      </c>
      <c r="D17" s="6">
        <v>6.5</v>
      </c>
      <c r="E17" s="4">
        <f t="shared" si="0"/>
        <v>8</v>
      </c>
    </row>
    <row r="18" spans="1:5" ht="12.75">
      <c r="A18" t="s">
        <v>63</v>
      </c>
      <c r="B18" s="5">
        <v>0.7</v>
      </c>
      <c r="C18" s="6">
        <v>0.8</v>
      </c>
      <c r="D18" s="6">
        <v>5</v>
      </c>
      <c r="E18" s="4">
        <f t="shared" si="0"/>
        <v>6.5</v>
      </c>
    </row>
    <row r="19" spans="1:5" ht="12.75">
      <c r="A19" t="s">
        <v>64</v>
      </c>
      <c r="B19" s="5">
        <v>0.7</v>
      </c>
      <c r="C19" s="6">
        <v>0.7</v>
      </c>
      <c r="D19" s="6">
        <v>0.5</v>
      </c>
      <c r="E19" s="4">
        <f t="shared" si="0"/>
        <v>1.9</v>
      </c>
    </row>
    <row r="20" spans="1:5" ht="12.75">
      <c r="A20" t="s">
        <v>66</v>
      </c>
      <c r="B20" s="5">
        <v>0.8</v>
      </c>
      <c r="C20" s="6">
        <v>0.7</v>
      </c>
      <c r="D20" s="6">
        <v>4.5</v>
      </c>
      <c r="E20" s="4">
        <f t="shared" si="0"/>
        <v>6</v>
      </c>
    </row>
    <row r="21" spans="1:5" ht="12.75">
      <c r="A21" t="s">
        <v>65</v>
      </c>
      <c r="C21" s="6">
        <v>0.7</v>
      </c>
      <c r="D21" s="6">
        <v>6</v>
      </c>
      <c r="E21" s="4">
        <f t="shared" si="0"/>
        <v>6.7</v>
      </c>
    </row>
    <row r="22" spans="4:5" ht="12.75">
      <c r="D22" s="6" t="s">
        <v>70</v>
      </c>
      <c r="E22" s="4">
        <f>AVERAGE(E2:E21)</f>
        <v>5.262500000000001</v>
      </c>
    </row>
  </sheetData>
  <printOptions/>
  <pageMargins left="0.75" right="0.75" top="1" bottom="1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B14" sqref="B14"/>
    </sheetView>
  </sheetViews>
  <sheetFormatPr defaultColWidth="9.140625" defaultRowHeight="12.75"/>
  <cols>
    <col min="1" max="1" width="26.28125" style="0" bestFit="1" customWidth="1"/>
    <col min="2" max="2" width="9.140625" style="3" customWidth="1"/>
    <col min="3" max="3" width="9.140625" style="6" customWidth="1"/>
    <col min="4" max="4" width="11.00390625" style="1" customWidth="1"/>
    <col min="5" max="5" width="9.140625" style="6" customWidth="1"/>
  </cols>
  <sheetData>
    <row r="1" spans="1:6" s="16" customFormat="1" ht="12.75">
      <c r="A1" s="16" t="s">
        <v>97</v>
      </c>
      <c r="B1" s="19" t="s">
        <v>79</v>
      </c>
      <c r="C1" s="20" t="s">
        <v>80</v>
      </c>
      <c r="D1" s="18" t="s">
        <v>82</v>
      </c>
      <c r="E1" s="20" t="s">
        <v>2</v>
      </c>
      <c r="F1" s="16" t="s">
        <v>67</v>
      </c>
    </row>
    <row r="2" spans="1:6" ht="12.75">
      <c r="A2" t="s">
        <v>49</v>
      </c>
      <c r="B2" s="3">
        <v>0.5</v>
      </c>
      <c r="C2" s="5">
        <v>0.5</v>
      </c>
      <c r="D2" s="3" t="s">
        <v>68</v>
      </c>
      <c r="E2" s="6">
        <v>6.75</v>
      </c>
      <c r="F2" s="4">
        <f>SUM(B2:E2)</f>
        <v>7.75</v>
      </c>
    </row>
    <row r="3" spans="1:6" ht="12.75">
      <c r="A3" t="s">
        <v>50</v>
      </c>
      <c r="B3" s="3">
        <v>0.5</v>
      </c>
      <c r="C3" s="5">
        <v>0.5</v>
      </c>
      <c r="D3" s="3">
        <v>0.25</v>
      </c>
      <c r="E3" s="6">
        <v>2</v>
      </c>
      <c r="F3" s="4">
        <f>SUM(B3:E3)</f>
        <v>3.25</v>
      </c>
    </row>
    <row r="4" spans="1:6" ht="12.75">
      <c r="A4" t="s">
        <v>20</v>
      </c>
      <c r="C4" s="5">
        <v>0.5</v>
      </c>
      <c r="D4" s="3" t="s">
        <v>68</v>
      </c>
      <c r="E4" s="5">
        <v>6.25</v>
      </c>
      <c r="F4" s="4">
        <f>SUM(B4:E4)</f>
        <v>6.75</v>
      </c>
    </row>
    <row r="5" spans="1:6" ht="12.75">
      <c r="A5" t="s">
        <v>51</v>
      </c>
      <c r="B5" s="3">
        <v>0.5</v>
      </c>
      <c r="C5" s="5"/>
      <c r="D5" s="3" t="s">
        <v>68</v>
      </c>
      <c r="E5" s="6">
        <v>5.75</v>
      </c>
      <c r="F5" s="4">
        <f aca="true" t="shared" si="0" ref="F5:F21">SUM(B5:E5)</f>
        <v>6.25</v>
      </c>
    </row>
    <row r="6" spans="1:6" ht="12.75">
      <c r="A6" t="s">
        <v>71</v>
      </c>
      <c r="B6" s="3">
        <v>0.5</v>
      </c>
      <c r="C6" s="5"/>
      <c r="D6" s="3">
        <v>0.25</v>
      </c>
      <c r="E6" s="6">
        <v>3.75</v>
      </c>
      <c r="F6" s="4">
        <f t="shared" si="0"/>
        <v>4.5</v>
      </c>
    </row>
    <row r="7" spans="1:6" ht="12.75">
      <c r="A7" t="s">
        <v>92</v>
      </c>
      <c r="B7" s="3">
        <v>0.5</v>
      </c>
      <c r="C7" s="5">
        <v>0.5</v>
      </c>
      <c r="D7" s="3">
        <v>0.25</v>
      </c>
      <c r="E7" s="6">
        <v>6</v>
      </c>
      <c r="F7" s="4">
        <f t="shared" si="0"/>
        <v>7.25</v>
      </c>
    </row>
    <row r="8" spans="1:6" ht="12.75">
      <c r="A8" t="s">
        <v>54</v>
      </c>
      <c r="B8" s="3">
        <v>0.5</v>
      </c>
      <c r="C8" s="5"/>
      <c r="D8" s="3" t="s">
        <v>68</v>
      </c>
      <c r="E8" s="6">
        <v>4.5</v>
      </c>
      <c r="F8" s="4">
        <f t="shared" si="0"/>
        <v>5</v>
      </c>
    </row>
    <row r="9" spans="1:6" ht="12.75">
      <c r="A9" t="s">
        <v>55</v>
      </c>
      <c r="B9" s="3">
        <v>0.5</v>
      </c>
      <c r="C9" s="5">
        <v>0.5</v>
      </c>
      <c r="D9" s="3">
        <v>0.25</v>
      </c>
      <c r="E9" s="6">
        <v>5.25</v>
      </c>
      <c r="F9" s="4">
        <f t="shared" si="0"/>
        <v>6.5</v>
      </c>
    </row>
    <row r="10" spans="1:6" ht="12.75">
      <c r="A10" t="s">
        <v>56</v>
      </c>
      <c r="C10" s="5"/>
      <c r="D10" s="3" t="s">
        <v>68</v>
      </c>
      <c r="E10" s="6">
        <v>1.75</v>
      </c>
      <c r="F10" s="4">
        <f t="shared" si="0"/>
        <v>1.75</v>
      </c>
    </row>
    <row r="11" spans="1:6" ht="12.75">
      <c r="A11" t="s">
        <v>57</v>
      </c>
      <c r="B11" s="3">
        <v>0.5</v>
      </c>
      <c r="C11" s="5">
        <v>0.5</v>
      </c>
      <c r="D11" s="3">
        <v>0.25</v>
      </c>
      <c r="E11" s="6">
        <v>5</v>
      </c>
      <c r="F11" s="4">
        <f t="shared" si="0"/>
        <v>6.25</v>
      </c>
    </row>
    <row r="12" spans="1:6" ht="12.75">
      <c r="A12" t="s">
        <v>58</v>
      </c>
      <c r="B12" s="3">
        <v>0.5</v>
      </c>
      <c r="C12" s="5">
        <v>0.5</v>
      </c>
      <c r="D12" s="3">
        <v>0.25</v>
      </c>
      <c r="E12" s="6">
        <v>8</v>
      </c>
      <c r="F12" s="4">
        <f t="shared" si="0"/>
        <v>9.25</v>
      </c>
    </row>
    <row r="13" spans="1:6" ht="12.75">
      <c r="A13" t="s">
        <v>77</v>
      </c>
      <c r="B13" s="3">
        <v>0.5</v>
      </c>
      <c r="C13" s="5">
        <v>0.5</v>
      </c>
      <c r="D13" s="3">
        <v>0.25</v>
      </c>
      <c r="E13" s="6">
        <v>5.75</v>
      </c>
      <c r="F13" s="4">
        <f t="shared" si="0"/>
        <v>7</v>
      </c>
    </row>
    <row r="14" spans="1:6" ht="12.75">
      <c r="A14" t="s">
        <v>59</v>
      </c>
      <c r="B14" s="3">
        <v>0.5</v>
      </c>
      <c r="C14" s="5">
        <v>0.5</v>
      </c>
      <c r="D14" s="3">
        <v>0.25</v>
      </c>
      <c r="E14" s="6">
        <v>4.75</v>
      </c>
      <c r="F14" s="4">
        <f t="shared" si="0"/>
        <v>6</v>
      </c>
    </row>
    <row r="15" spans="1:6" ht="12.75">
      <c r="A15" t="s">
        <v>60</v>
      </c>
      <c r="B15" s="3">
        <v>0.5</v>
      </c>
      <c r="C15" s="5">
        <v>0.5</v>
      </c>
      <c r="D15" s="3">
        <v>0.25</v>
      </c>
      <c r="E15" s="6">
        <v>4.5</v>
      </c>
      <c r="F15" s="4">
        <f t="shared" si="0"/>
        <v>5.75</v>
      </c>
    </row>
    <row r="16" spans="1:6" ht="12.75">
      <c r="A16" t="s">
        <v>61</v>
      </c>
      <c r="B16" s="3">
        <v>0.5</v>
      </c>
      <c r="C16" s="5">
        <v>0.5</v>
      </c>
      <c r="D16" s="3">
        <v>0.25</v>
      </c>
      <c r="E16" s="6">
        <v>6.75</v>
      </c>
      <c r="F16" s="4">
        <f t="shared" si="0"/>
        <v>8</v>
      </c>
    </row>
    <row r="17" spans="1:6" ht="12.75">
      <c r="A17" t="s">
        <v>62</v>
      </c>
      <c r="C17" s="5">
        <v>0.5</v>
      </c>
      <c r="D17" s="3" t="s">
        <v>68</v>
      </c>
      <c r="E17" s="6">
        <v>7.25</v>
      </c>
      <c r="F17" s="4">
        <f t="shared" si="0"/>
        <v>7.75</v>
      </c>
    </row>
    <row r="18" spans="1:6" ht="12.75">
      <c r="A18" t="s">
        <v>63</v>
      </c>
      <c r="B18" s="3">
        <v>0.5</v>
      </c>
      <c r="C18" s="5">
        <v>0.5</v>
      </c>
      <c r="D18" s="3" t="s">
        <v>68</v>
      </c>
      <c r="E18" s="6">
        <v>8.5</v>
      </c>
      <c r="F18" s="4">
        <f t="shared" si="0"/>
        <v>9.5</v>
      </c>
    </row>
    <row r="19" spans="1:6" ht="12.75">
      <c r="A19" t="s">
        <v>64</v>
      </c>
      <c r="C19" s="5"/>
      <c r="D19" s="3" t="s">
        <v>68</v>
      </c>
      <c r="E19" s="6">
        <v>2.5</v>
      </c>
      <c r="F19" s="4">
        <f t="shared" si="0"/>
        <v>2.5</v>
      </c>
    </row>
    <row r="20" spans="1:6" ht="12.75">
      <c r="A20" t="s">
        <v>66</v>
      </c>
      <c r="B20" s="3">
        <v>0.5</v>
      </c>
      <c r="C20" s="5">
        <v>0.5</v>
      </c>
      <c r="D20" s="3">
        <v>0.25</v>
      </c>
      <c r="E20" s="6">
        <v>8</v>
      </c>
      <c r="F20" s="4">
        <f t="shared" si="0"/>
        <v>9.25</v>
      </c>
    </row>
    <row r="21" spans="1:6" ht="12.75">
      <c r="A21" t="s">
        <v>65</v>
      </c>
      <c r="B21" s="3">
        <v>0.5</v>
      </c>
      <c r="C21" s="5"/>
      <c r="D21" s="3">
        <v>0.25</v>
      </c>
      <c r="E21" s="6">
        <v>1.75</v>
      </c>
      <c r="F21" s="4">
        <f t="shared" si="0"/>
        <v>2.5</v>
      </c>
    </row>
    <row r="22" spans="5:6" ht="12.75">
      <c r="E22" s="6" t="s">
        <v>70</v>
      </c>
      <c r="F22" s="4">
        <f>AVERAGE(F2:F21)</f>
        <v>6.1375</v>
      </c>
    </row>
  </sheetData>
  <printOptions/>
  <pageMargins left="0.75" right="0.75" top="1" bottom="1" header="0.492125985" footer="0.49212598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21" sqref="A21:IV21"/>
    </sheetView>
  </sheetViews>
  <sheetFormatPr defaultColWidth="9.140625" defaultRowHeight="12.75"/>
  <cols>
    <col min="1" max="1" width="25.140625" style="0" bestFit="1" customWidth="1"/>
    <col min="3" max="3" width="10.00390625" style="5" bestFit="1" customWidth="1"/>
    <col min="4" max="4" width="10.140625" style="6" bestFit="1" customWidth="1"/>
    <col min="5" max="5" width="10.00390625" style="6" bestFit="1" customWidth="1"/>
    <col min="6" max="6" width="9.140625" style="6" customWidth="1"/>
    <col min="7" max="7" width="10.28125" style="14" bestFit="1" customWidth="1"/>
    <col min="8" max="8" width="14.00390625" style="14" bestFit="1" customWidth="1"/>
    <col min="9" max="9" width="7.421875" style="21" customWidth="1"/>
    <col min="10" max="10" width="10.28125" style="15" bestFit="1" customWidth="1"/>
    <col min="12" max="12" width="9.140625" style="15" customWidth="1"/>
  </cols>
  <sheetData>
    <row r="1" spans="1:12" s="23" customFormat="1" ht="24" customHeight="1">
      <c r="A1" s="23" t="s">
        <v>98</v>
      </c>
      <c r="B1" s="24" t="s">
        <v>86</v>
      </c>
      <c r="C1" s="25" t="s">
        <v>83</v>
      </c>
      <c r="D1" s="24" t="s">
        <v>85</v>
      </c>
      <c r="E1" s="26" t="s">
        <v>84</v>
      </c>
      <c r="F1" s="24" t="s">
        <v>88</v>
      </c>
      <c r="G1" s="27" t="s">
        <v>100</v>
      </c>
      <c r="H1" s="28" t="s">
        <v>103</v>
      </c>
      <c r="I1" s="29" t="s">
        <v>104</v>
      </c>
      <c r="J1" s="30" t="s">
        <v>89</v>
      </c>
      <c r="K1" s="24" t="s">
        <v>106</v>
      </c>
      <c r="L1" s="32"/>
    </row>
    <row r="2" spans="1:10" ht="12.75">
      <c r="A2" t="s">
        <v>49</v>
      </c>
      <c r="B2" s="14">
        <v>0.5</v>
      </c>
      <c r="D2" s="6">
        <v>0.5</v>
      </c>
      <c r="F2" s="6">
        <v>6.5</v>
      </c>
      <c r="G2" s="14">
        <f>SUM(B2:F2)</f>
        <v>7.5</v>
      </c>
      <c r="H2" s="14">
        <f>MAX('Nota1-Vesp'!E2,'Nota2-Vesp'!F2)</f>
        <v>7.75</v>
      </c>
      <c r="I2" s="21">
        <v>1</v>
      </c>
      <c r="J2" s="15">
        <f>AVERAGE(G2,H2)+I2</f>
        <v>8.625</v>
      </c>
    </row>
    <row r="3" spans="1:10" ht="12.75">
      <c r="A3" t="s">
        <v>50</v>
      </c>
      <c r="B3">
        <v>0.5</v>
      </c>
      <c r="C3" s="5">
        <v>0.25</v>
      </c>
      <c r="D3" s="6">
        <v>0.5</v>
      </c>
      <c r="E3" s="5">
        <v>0.25</v>
      </c>
      <c r="F3" s="6">
        <v>7.25</v>
      </c>
      <c r="G3" s="14">
        <f aca="true" t="shared" si="0" ref="G3:G21">SUM(B3:F3)</f>
        <v>8.75</v>
      </c>
      <c r="H3" s="14">
        <f>MAX('Nota1-Vesp'!E3,'Nota2-Vesp'!F3)</f>
        <v>4.5</v>
      </c>
      <c r="I3" s="21">
        <v>0</v>
      </c>
      <c r="J3" s="15">
        <f aca="true" t="shared" si="1" ref="J3:J21">AVERAGE(G3,H3)+I3</f>
        <v>6.625</v>
      </c>
    </row>
    <row r="4" spans="1:10" ht="12.75">
      <c r="A4" t="s">
        <v>20</v>
      </c>
      <c r="D4" s="5"/>
      <c r="F4" s="6">
        <v>6.5</v>
      </c>
      <c r="G4" s="14">
        <f t="shared" si="0"/>
        <v>6.5</v>
      </c>
      <c r="H4" s="14">
        <f>MAX('Nota1-Vesp'!E4,'Nota2-Vesp'!F4)</f>
        <v>8.5</v>
      </c>
      <c r="I4" s="21">
        <v>1</v>
      </c>
      <c r="J4" s="15">
        <f t="shared" si="1"/>
        <v>8.5</v>
      </c>
    </row>
    <row r="5" spans="1:10" ht="12.75">
      <c r="A5" t="s">
        <v>51</v>
      </c>
      <c r="B5">
        <v>0.5</v>
      </c>
      <c r="F5" s="6">
        <v>5.2</v>
      </c>
      <c r="G5" s="14">
        <f>SUM(B5:F5)</f>
        <v>5.7</v>
      </c>
      <c r="H5" s="14">
        <f>MAX('Nota1-Vesp'!E5,'Nota2-Vesp'!F5)</f>
        <v>6.25</v>
      </c>
      <c r="I5" s="21">
        <v>1</v>
      </c>
      <c r="J5" s="15">
        <f t="shared" si="1"/>
        <v>6.975</v>
      </c>
    </row>
    <row r="6" spans="1:10" ht="12.75">
      <c r="A6" t="s">
        <v>71</v>
      </c>
      <c r="B6">
        <v>0.5</v>
      </c>
      <c r="C6" s="5">
        <v>0.25</v>
      </c>
      <c r="D6" s="6">
        <v>0.5</v>
      </c>
      <c r="E6" s="5">
        <v>0.25</v>
      </c>
      <c r="F6" s="6">
        <v>7.9</v>
      </c>
      <c r="G6" s="14">
        <f t="shared" si="0"/>
        <v>9.4</v>
      </c>
      <c r="H6" s="14">
        <f>MAX('Nota1-Vesp'!E6,'Nota2-Vesp'!F6)</f>
        <v>4.5</v>
      </c>
      <c r="I6" s="21">
        <v>0</v>
      </c>
      <c r="J6" s="15">
        <f t="shared" si="1"/>
        <v>6.95</v>
      </c>
    </row>
    <row r="7" spans="1:10" ht="12.75">
      <c r="A7" t="s">
        <v>92</v>
      </c>
      <c r="B7">
        <v>0.5</v>
      </c>
      <c r="C7" s="5">
        <v>0.25</v>
      </c>
      <c r="D7" s="6">
        <v>0.5</v>
      </c>
      <c r="E7" s="5">
        <v>0.25</v>
      </c>
      <c r="F7" s="6">
        <v>6.5</v>
      </c>
      <c r="G7" s="14">
        <f t="shared" si="0"/>
        <v>8</v>
      </c>
      <c r="H7" s="14">
        <f>MAX('Nota1-Vesp'!E7,'Nota2-Vesp'!F7)</f>
        <v>7.25</v>
      </c>
      <c r="I7" s="21">
        <v>1</v>
      </c>
      <c r="J7" s="15">
        <f t="shared" si="1"/>
        <v>8.625</v>
      </c>
    </row>
    <row r="8" spans="1:10" ht="12.75">
      <c r="A8" t="s">
        <v>54</v>
      </c>
      <c r="B8">
        <v>0.5</v>
      </c>
      <c r="C8" s="5">
        <v>0.25</v>
      </c>
      <c r="E8" s="5">
        <v>0.25</v>
      </c>
      <c r="F8" s="6">
        <v>5.25</v>
      </c>
      <c r="G8" s="14">
        <f t="shared" si="0"/>
        <v>6.25</v>
      </c>
      <c r="H8" s="14">
        <f>MAX('Nota1-Vesp'!E8,'Nota2-Vesp'!F8)</f>
        <v>6.5</v>
      </c>
      <c r="I8" s="21">
        <v>1</v>
      </c>
      <c r="J8" s="15">
        <f t="shared" si="1"/>
        <v>7.375</v>
      </c>
    </row>
    <row r="9" spans="1:10" ht="12.75">
      <c r="A9" t="s">
        <v>55</v>
      </c>
      <c r="B9">
        <v>0.5</v>
      </c>
      <c r="C9" s="5">
        <v>0.25</v>
      </c>
      <c r="D9" s="6">
        <v>0.5</v>
      </c>
      <c r="E9" s="5">
        <v>0.25</v>
      </c>
      <c r="F9" s="6">
        <v>5.25</v>
      </c>
      <c r="G9" s="14">
        <f t="shared" si="0"/>
        <v>6.75</v>
      </c>
      <c r="H9" s="14">
        <f>MAX('Nota1-Vesp'!E9,'Nota2-Vesp'!F9)</f>
        <v>6.5</v>
      </c>
      <c r="I9" s="21">
        <v>0</v>
      </c>
      <c r="J9" s="15">
        <f t="shared" si="1"/>
        <v>6.625</v>
      </c>
    </row>
    <row r="10" spans="1:11" ht="12.75">
      <c r="A10" t="s">
        <v>56</v>
      </c>
      <c r="B10">
        <v>0.5</v>
      </c>
      <c r="D10" s="6">
        <v>0.5</v>
      </c>
      <c r="F10" s="6">
        <v>4.75</v>
      </c>
      <c r="G10" s="14">
        <f t="shared" si="0"/>
        <v>5.75</v>
      </c>
      <c r="H10" s="14">
        <f>MAX('Nota1-Vesp'!E10,'Nota2-Vesp'!F10)</f>
        <v>4.7</v>
      </c>
      <c r="I10" s="21">
        <v>0</v>
      </c>
      <c r="J10" s="15">
        <f t="shared" si="1"/>
        <v>5.225</v>
      </c>
      <c r="K10">
        <v>7</v>
      </c>
    </row>
    <row r="11" spans="1:10" ht="12.75">
      <c r="A11" t="s">
        <v>57</v>
      </c>
      <c r="B11">
        <v>0.5</v>
      </c>
      <c r="C11" s="5">
        <v>0.25</v>
      </c>
      <c r="D11" s="6">
        <v>0.5</v>
      </c>
      <c r="E11" s="5">
        <v>0.25</v>
      </c>
      <c r="F11" s="6">
        <v>6.25</v>
      </c>
      <c r="G11" s="14">
        <f t="shared" si="0"/>
        <v>7.75</v>
      </c>
      <c r="H11" s="14">
        <f>MAX('Nota1-Vesp'!E11,'Nota2-Vesp'!F11)</f>
        <v>6.25</v>
      </c>
      <c r="I11" s="21">
        <v>0</v>
      </c>
      <c r="J11" s="15">
        <f t="shared" si="1"/>
        <v>7</v>
      </c>
    </row>
    <row r="12" spans="1:10" ht="12.75">
      <c r="A12" t="s">
        <v>58</v>
      </c>
      <c r="B12">
        <v>0.5</v>
      </c>
      <c r="C12" s="5">
        <v>0.25</v>
      </c>
      <c r="D12" s="6">
        <v>0.5</v>
      </c>
      <c r="E12" s="5">
        <v>0.25</v>
      </c>
      <c r="F12" s="6">
        <v>7</v>
      </c>
      <c r="G12" s="14">
        <f t="shared" si="0"/>
        <v>8.5</v>
      </c>
      <c r="H12" s="14">
        <f>MAX('Nota1-Vesp'!E12,'Nota2-Vesp'!F12)</f>
        <v>9.25</v>
      </c>
      <c r="I12" s="21">
        <v>1</v>
      </c>
      <c r="J12" s="15">
        <f t="shared" si="1"/>
        <v>9.875</v>
      </c>
    </row>
    <row r="13" spans="1:11" ht="12.75">
      <c r="A13" t="s">
        <v>77</v>
      </c>
      <c r="B13">
        <v>0.5</v>
      </c>
      <c r="C13" s="5">
        <v>0.25</v>
      </c>
      <c r="D13" s="6">
        <v>0.5</v>
      </c>
      <c r="F13" s="6">
        <v>5</v>
      </c>
      <c r="G13" s="14">
        <f t="shared" si="0"/>
        <v>6.25</v>
      </c>
      <c r="H13" s="14">
        <f>MAX('Nota1-Vesp'!E13,'Nota2-Vesp'!F13)</f>
        <v>7</v>
      </c>
      <c r="I13" s="21">
        <v>0</v>
      </c>
      <c r="J13" s="15">
        <f t="shared" si="1"/>
        <v>6.625</v>
      </c>
      <c r="K13">
        <v>6.3</v>
      </c>
    </row>
    <row r="14" spans="1:10" ht="12.75">
      <c r="A14" t="s">
        <v>59</v>
      </c>
      <c r="C14" s="5">
        <v>0.25</v>
      </c>
      <c r="D14" s="6">
        <v>0.5</v>
      </c>
      <c r="E14" s="5">
        <v>0.25</v>
      </c>
      <c r="F14" s="6">
        <v>6.25</v>
      </c>
      <c r="G14" s="14">
        <f t="shared" si="0"/>
        <v>7.25</v>
      </c>
      <c r="H14" s="14">
        <f>MAX('Nota1-Vesp'!E14,'Nota2-Vesp'!F14)</f>
        <v>6</v>
      </c>
      <c r="I14" s="21">
        <v>1</v>
      </c>
      <c r="J14" s="15">
        <f t="shared" si="1"/>
        <v>7.625</v>
      </c>
    </row>
    <row r="15" spans="1:10" ht="12.75">
      <c r="A15" t="s">
        <v>60</v>
      </c>
      <c r="C15" s="5">
        <v>0.25</v>
      </c>
      <c r="D15" s="6">
        <v>0.5</v>
      </c>
      <c r="E15" s="5">
        <v>0.25</v>
      </c>
      <c r="F15" s="6">
        <v>7.75</v>
      </c>
      <c r="G15" s="14">
        <f t="shared" si="0"/>
        <v>8.75</v>
      </c>
      <c r="H15" s="14">
        <f>MAX('Nota1-Vesp'!E15,'Nota2-Vesp'!F15)</f>
        <v>5.75</v>
      </c>
      <c r="I15" s="21">
        <v>1</v>
      </c>
      <c r="J15" s="15">
        <f t="shared" si="1"/>
        <v>8.25</v>
      </c>
    </row>
    <row r="16" spans="1:10" ht="12.75">
      <c r="A16" t="s">
        <v>61</v>
      </c>
      <c r="C16" s="5">
        <v>0.25</v>
      </c>
      <c r="D16" s="6">
        <v>0.5</v>
      </c>
      <c r="E16" s="5">
        <v>0.25</v>
      </c>
      <c r="F16" s="6">
        <v>6.25</v>
      </c>
      <c r="G16" s="14">
        <f t="shared" si="0"/>
        <v>7.25</v>
      </c>
      <c r="H16" s="14">
        <f>MAX('Nota1-Vesp'!E16,'Nota2-Vesp'!F16)</f>
        <v>8</v>
      </c>
      <c r="I16" s="21">
        <v>1</v>
      </c>
      <c r="J16" s="15">
        <f t="shared" si="1"/>
        <v>8.625</v>
      </c>
    </row>
    <row r="17" spans="1:10" ht="12.75">
      <c r="A17" t="s">
        <v>62</v>
      </c>
      <c r="B17">
        <v>0.5</v>
      </c>
      <c r="D17" s="6">
        <v>0.5</v>
      </c>
      <c r="F17" s="6">
        <v>5</v>
      </c>
      <c r="G17" s="14">
        <f t="shared" si="0"/>
        <v>6</v>
      </c>
      <c r="H17" s="14">
        <f>MAX('Nota1-Vesp'!E17,'Nota2-Vesp'!F17)</f>
        <v>8</v>
      </c>
      <c r="I17" s="21">
        <v>1</v>
      </c>
      <c r="J17" s="15">
        <f t="shared" si="1"/>
        <v>8</v>
      </c>
    </row>
    <row r="18" spans="1:10" ht="12.75">
      <c r="A18" t="s">
        <v>63</v>
      </c>
      <c r="B18">
        <v>0.5</v>
      </c>
      <c r="D18" s="6">
        <v>0.5</v>
      </c>
      <c r="F18" s="6">
        <v>8</v>
      </c>
      <c r="G18" s="14">
        <f t="shared" si="0"/>
        <v>9</v>
      </c>
      <c r="H18" s="14">
        <f>MAX('Nota1-Vesp'!E18,'Nota2-Vesp'!F18)</f>
        <v>9.5</v>
      </c>
      <c r="I18" s="21">
        <v>1</v>
      </c>
      <c r="J18" s="15">
        <v>10</v>
      </c>
    </row>
    <row r="19" spans="1:12" ht="12.75">
      <c r="A19" t="s">
        <v>64</v>
      </c>
      <c r="C19" s="5">
        <v>0.25</v>
      </c>
      <c r="F19" s="6">
        <v>6</v>
      </c>
      <c r="G19" s="14">
        <f t="shared" si="0"/>
        <v>6.25</v>
      </c>
      <c r="H19" s="14">
        <f>MAX('Nota1-Vesp'!E19,'Nota2-Vesp'!F19)</f>
        <v>2.5</v>
      </c>
      <c r="I19" s="21">
        <v>0</v>
      </c>
      <c r="J19" s="15">
        <f t="shared" si="1"/>
        <v>4.375</v>
      </c>
      <c r="K19">
        <v>5.5</v>
      </c>
      <c r="L19" s="34">
        <f>SUM(J19:K19)/2</f>
        <v>4.9375</v>
      </c>
    </row>
    <row r="20" spans="1:10" ht="12.75">
      <c r="A20" t="s">
        <v>66</v>
      </c>
      <c r="B20">
        <v>0.5</v>
      </c>
      <c r="C20" s="5">
        <v>0.25</v>
      </c>
      <c r="D20" s="6">
        <v>0.5</v>
      </c>
      <c r="E20" s="5">
        <v>0.25</v>
      </c>
      <c r="F20" s="6">
        <v>6</v>
      </c>
      <c r="G20" s="14">
        <f t="shared" si="0"/>
        <v>7.5</v>
      </c>
      <c r="H20" s="14">
        <f>MAX('Nota1-Vesp'!E20,'Nota2-Vesp'!F20)</f>
        <v>9.25</v>
      </c>
      <c r="I20" s="21">
        <v>1</v>
      </c>
      <c r="J20" s="15">
        <f t="shared" si="1"/>
        <v>9.375</v>
      </c>
    </row>
    <row r="21" spans="1:11" ht="12.75">
      <c r="A21" t="s">
        <v>65</v>
      </c>
      <c r="B21">
        <v>0.5</v>
      </c>
      <c r="C21" s="5">
        <v>0.25</v>
      </c>
      <c r="F21" s="6">
        <v>5.5</v>
      </c>
      <c r="G21" s="14">
        <f t="shared" si="0"/>
        <v>6.25</v>
      </c>
      <c r="H21" s="14">
        <f>MAX('Nota1-Vesp'!E21,'Nota2-Vesp'!F21)</f>
        <v>6.7</v>
      </c>
      <c r="I21" s="21">
        <v>0</v>
      </c>
      <c r="J21" s="15">
        <f t="shared" si="1"/>
        <v>6.475</v>
      </c>
      <c r="K21">
        <v>7.5</v>
      </c>
    </row>
    <row r="22" spans="6:10" ht="12.75">
      <c r="F22" s="6" t="s">
        <v>70</v>
      </c>
      <c r="G22" s="14">
        <f>AVERAGE(G2:G21)</f>
        <v>7.2675</v>
      </c>
      <c r="J22" s="15">
        <f>AVERAGE(J2:J21)</f>
        <v>7.5875</v>
      </c>
    </row>
  </sheetData>
  <conditionalFormatting sqref="H22:J65536 H2:H21">
    <cfRule type="cellIs" priority="1" dxfId="0" operator="lessThan" stopIfTrue="1">
      <formula>5</formula>
    </cfRule>
    <cfRule type="cellIs" priority="2" dxfId="1" operator="greaterThanOrEqual" stopIfTrue="1">
      <formula>7</formula>
    </cfRule>
  </conditionalFormatting>
  <conditionalFormatting sqref="J2:J21">
    <cfRule type="cellIs" priority="3" dxfId="0" operator="lessThan" stopIfTrue="1">
      <formula>5</formula>
    </cfRule>
    <cfRule type="cellIs" priority="4" dxfId="1" operator="greaterThanOrEqual" stopIfTrue="1">
      <formula>6.91</formula>
    </cfRule>
  </conditionalFormatting>
  <printOptions/>
  <pageMargins left="0.75" right="0.75" top="1" bottom="1" header="0.492125985" footer="0.49212598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 topLeftCell="A19">
      <selection activeCell="A36" sqref="A36:IV36"/>
    </sheetView>
  </sheetViews>
  <sheetFormatPr defaultColWidth="9.140625" defaultRowHeight="12.75"/>
  <cols>
    <col min="1" max="1" width="35.57421875" style="0" customWidth="1"/>
    <col min="2" max="2" width="9.140625" style="2" customWidth="1"/>
    <col min="3" max="4" width="9.140625" style="1" customWidth="1"/>
    <col min="6" max="9" width="11.00390625" style="0" customWidth="1"/>
  </cols>
  <sheetData>
    <row r="1" spans="1:5" s="16" customFormat="1" ht="12.75">
      <c r="A1" s="16" t="s">
        <v>94</v>
      </c>
      <c r="B1" s="17" t="s">
        <v>0</v>
      </c>
      <c r="C1" s="18" t="s">
        <v>1</v>
      </c>
      <c r="D1" s="18" t="s">
        <v>2</v>
      </c>
      <c r="E1" s="16" t="s">
        <v>48</v>
      </c>
    </row>
    <row r="2" spans="1:9" ht="12.75">
      <c r="A2" t="s">
        <v>11</v>
      </c>
      <c r="B2" s="3">
        <v>0.7</v>
      </c>
      <c r="C2" s="3">
        <v>0.5</v>
      </c>
      <c r="D2" s="3">
        <v>1.25</v>
      </c>
      <c r="E2" s="4">
        <f aca="true" t="shared" si="0" ref="E2:E46">SUM(B2:D2)</f>
        <v>2.45</v>
      </c>
      <c r="G2" s="2"/>
      <c r="H2" s="1"/>
      <c r="I2" s="1"/>
    </row>
    <row r="3" spans="1:9" ht="12.75">
      <c r="A3" t="s">
        <v>8</v>
      </c>
      <c r="B3" s="3">
        <v>0.7</v>
      </c>
      <c r="C3" s="3"/>
      <c r="D3" s="3">
        <v>2.25</v>
      </c>
      <c r="E3" s="4">
        <f t="shared" si="0"/>
        <v>2.95</v>
      </c>
      <c r="G3" s="2"/>
      <c r="H3" s="1"/>
      <c r="I3" s="1"/>
    </row>
    <row r="4" spans="1:5" ht="12.75">
      <c r="A4" t="s">
        <v>33</v>
      </c>
      <c r="B4" s="3">
        <v>0.7</v>
      </c>
      <c r="C4" s="3">
        <v>0.5</v>
      </c>
      <c r="D4" s="3">
        <v>4.5</v>
      </c>
      <c r="E4" s="4">
        <f t="shared" si="0"/>
        <v>5.7</v>
      </c>
    </row>
    <row r="5" spans="1:5" ht="12.75">
      <c r="A5" t="s">
        <v>99</v>
      </c>
      <c r="B5" s="3"/>
      <c r="C5" s="3"/>
      <c r="D5" s="3"/>
      <c r="E5" s="4">
        <f t="shared" si="0"/>
        <v>0</v>
      </c>
    </row>
    <row r="6" spans="1:5" ht="12.75">
      <c r="A6" t="s">
        <v>27</v>
      </c>
      <c r="B6" s="3">
        <v>0.8</v>
      </c>
      <c r="C6" s="3">
        <v>0.7</v>
      </c>
      <c r="D6" s="3">
        <v>4.5</v>
      </c>
      <c r="E6" s="4">
        <f t="shared" si="0"/>
        <v>6</v>
      </c>
    </row>
    <row r="7" spans="1:5" ht="12.75">
      <c r="A7" t="s">
        <v>34</v>
      </c>
      <c r="B7" s="3">
        <v>0.8</v>
      </c>
      <c r="C7" s="3">
        <v>0.7</v>
      </c>
      <c r="D7" s="3">
        <v>5.5</v>
      </c>
      <c r="E7" s="4">
        <f t="shared" si="0"/>
        <v>7</v>
      </c>
    </row>
    <row r="8" spans="1:5" ht="12.75">
      <c r="A8" t="s">
        <v>24</v>
      </c>
      <c r="B8" s="3">
        <v>0.7</v>
      </c>
      <c r="C8" s="3">
        <v>0.8</v>
      </c>
      <c r="D8" s="3">
        <v>4.5</v>
      </c>
      <c r="E8" s="4">
        <f t="shared" si="0"/>
        <v>6</v>
      </c>
    </row>
    <row r="9" spans="1:5" ht="12.75">
      <c r="A9" t="s">
        <v>45</v>
      </c>
      <c r="B9" s="3"/>
      <c r="C9" s="3"/>
      <c r="D9" s="3">
        <v>0.5</v>
      </c>
      <c r="E9" s="4">
        <f t="shared" si="0"/>
        <v>0.5</v>
      </c>
    </row>
    <row r="10" spans="1:5" ht="12.75">
      <c r="A10" t="s">
        <v>69</v>
      </c>
      <c r="B10" s="3">
        <v>0.7</v>
      </c>
      <c r="C10" s="3">
        <v>0.8</v>
      </c>
      <c r="D10" s="3">
        <v>2.5</v>
      </c>
      <c r="E10" s="4">
        <f t="shared" si="0"/>
        <v>4</v>
      </c>
    </row>
    <row r="11" spans="1:5" ht="12.75">
      <c r="A11" t="s">
        <v>21</v>
      </c>
      <c r="B11" s="3">
        <v>0.7</v>
      </c>
      <c r="C11" s="3">
        <v>0.5</v>
      </c>
      <c r="D11" s="3">
        <v>3.5</v>
      </c>
      <c r="E11" s="4">
        <f t="shared" si="0"/>
        <v>4.7</v>
      </c>
    </row>
    <row r="12" spans="1:5" ht="12.75">
      <c r="A12" t="s">
        <v>28</v>
      </c>
      <c r="B12" s="3">
        <v>0.7</v>
      </c>
      <c r="C12" s="3">
        <v>0.8</v>
      </c>
      <c r="D12" s="3">
        <v>4</v>
      </c>
      <c r="E12" s="4">
        <f t="shared" si="0"/>
        <v>5.5</v>
      </c>
    </row>
    <row r="13" spans="1:5" ht="12.75">
      <c r="A13" t="s">
        <v>46</v>
      </c>
      <c r="B13" s="3">
        <v>0.7</v>
      </c>
      <c r="C13" s="3">
        <v>0.8</v>
      </c>
      <c r="D13" s="3">
        <v>3</v>
      </c>
      <c r="E13" s="4">
        <f t="shared" si="0"/>
        <v>4.5</v>
      </c>
    </row>
    <row r="14" spans="1:5" ht="12.75">
      <c r="A14" t="s">
        <v>26</v>
      </c>
      <c r="B14" s="3">
        <v>0.7</v>
      </c>
      <c r="C14" s="3"/>
      <c r="D14" s="3">
        <v>4.5</v>
      </c>
      <c r="E14" s="4">
        <f t="shared" si="0"/>
        <v>5.2</v>
      </c>
    </row>
    <row r="15" spans="1:5" ht="12.75">
      <c r="A15" t="s">
        <v>15</v>
      </c>
      <c r="B15" s="3">
        <v>0.7</v>
      </c>
      <c r="C15" s="3">
        <v>0.8</v>
      </c>
      <c r="D15" s="3">
        <v>2</v>
      </c>
      <c r="E15" s="4">
        <f t="shared" si="0"/>
        <v>3.5</v>
      </c>
    </row>
    <row r="16" spans="1:5" ht="12.75">
      <c r="A16" t="s">
        <v>14</v>
      </c>
      <c r="B16" s="3">
        <v>0.7</v>
      </c>
      <c r="C16" s="3">
        <v>0.7</v>
      </c>
      <c r="D16" s="3">
        <v>2.75</v>
      </c>
      <c r="E16" s="4">
        <f t="shared" si="0"/>
        <v>4.15</v>
      </c>
    </row>
    <row r="17" spans="1:5" ht="12.75">
      <c r="A17" t="s">
        <v>35</v>
      </c>
      <c r="B17" s="3"/>
      <c r="C17" s="3"/>
      <c r="D17" s="3">
        <v>2.5</v>
      </c>
      <c r="E17" s="4">
        <f t="shared" si="0"/>
        <v>2.5</v>
      </c>
    </row>
    <row r="18" spans="1:5" ht="12.75">
      <c r="A18" t="s">
        <v>25</v>
      </c>
      <c r="B18" s="3">
        <v>0.7</v>
      </c>
      <c r="C18" s="3"/>
      <c r="D18" s="3">
        <v>4.5</v>
      </c>
      <c r="E18" s="4">
        <f t="shared" si="0"/>
        <v>5.2</v>
      </c>
    </row>
    <row r="19" spans="1:5" ht="12.75">
      <c r="A19" t="s">
        <v>17</v>
      </c>
      <c r="B19" s="3">
        <v>0.7</v>
      </c>
      <c r="C19" s="3">
        <v>0.8</v>
      </c>
      <c r="D19" s="3">
        <v>2</v>
      </c>
      <c r="E19" s="4">
        <f t="shared" si="0"/>
        <v>3.5</v>
      </c>
    </row>
    <row r="20" spans="1:5" ht="12.75">
      <c r="A20" t="s">
        <v>5</v>
      </c>
      <c r="B20" s="3">
        <v>0.7</v>
      </c>
      <c r="C20" s="3"/>
      <c r="D20" s="3">
        <v>6</v>
      </c>
      <c r="E20" s="4">
        <f t="shared" si="0"/>
        <v>6.7</v>
      </c>
    </row>
    <row r="21" spans="1:5" ht="12.75">
      <c r="A21" t="s">
        <v>31</v>
      </c>
      <c r="B21" s="3">
        <v>0.7</v>
      </c>
      <c r="C21" s="3">
        <v>0.5</v>
      </c>
      <c r="D21" s="3">
        <v>3</v>
      </c>
      <c r="E21" s="4">
        <f t="shared" si="0"/>
        <v>4.2</v>
      </c>
    </row>
    <row r="22" spans="1:5" ht="12.75">
      <c r="A22" t="s">
        <v>32</v>
      </c>
      <c r="B22" s="3">
        <v>0.7</v>
      </c>
      <c r="C22" s="3">
        <v>0.8</v>
      </c>
      <c r="D22" s="3">
        <v>6.25</v>
      </c>
      <c r="E22" s="4">
        <f t="shared" si="0"/>
        <v>7.75</v>
      </c>
    </row>
    <row r="23" spans="1:5" ht="12.75">
      <c r="A23" t="s">
        <v>30</v>
      </c>
      <c r="B23" s="3">
        <v>0.7</v>
      </c>
      <c r="C23" s="3"/>
      <c r="D23" s="3">
        <v>2.5</v>
      </c>
      <c r="E23" s="4">
        <f t="shared" si="0"/>
        <v>3.2</v>
      </c>
    </row>
    <row r="24" spans="1:5" ht="12.75">
      <c r="A24" t="s">
        <v>42</v>
      </c>
      <c r="B24" s="3"/>
      <c r="C24" s="3"/>
      <c r="D24" s="3">
        <v>3.75</v>
      </c>
      <c r="E24" s="4">
        <f t="shared" si="0"/>
        <v>3.75</v>
      </c>
    </row>
    <row r="25" spans="1:5" ht="12.75">
      <c r="A25" t="s">
        <v>36</v>
      </c>
      <c r="B25" s="3">
        <v>0.7</v>
      </c>
      <c r="C25" s="3">
        <v>0.8</v>
      </c>
      <c r="D25" s="3">
        <v>4</v>
      </c>
      <c r="E25" s="4">
        <f t="shared" si="0"/>
        <v>5.5</v>
      </c>
    </row>
    <row r="26" spans="1:5" ht="12.75">
      <c r="A26" t="s">
        <v>22</v>
      </c>
      <c r="B26" s="3">
        <v>0.6</v>
      </c>
      <c r="C26" s="3">
        <v>0.5</v>
      </c>
      <c r="D26" s="3">
        <v>4</v>
      </c>
      <c r="E26" s="4">
        <f t="shared" si="0"/>
        <v>5.1</v>
      </c>
    </row>
    <row r="27" spans="1:5" ht="12.75">
      <c r="A27" t="s">
        <v>23</v>
      </c>
      <c r="B27" s="3">
        <v>0.5</v>
      </c>
      <c r="C27" s="3">
        <v>0.7</v>
      </c>
      <c r="D27" s="3">
        <v>3</v>
      </c>
      <c r="E27" s="4">
        <f t="shared" si="0"/>
        <v>4.2</v>
      </c>
    </row>
    <row r="28" spans="1:5" ht="12.75">
      <c r="A28" t="s">
        <v>37</v>
      </c>
      <c r="B28" s="3">
        <v>0.7</v>
      </c>
      <c r="C28" s="3">
        <v>0.8</v>
      </c>
      <c r="D28" s="3">
        <v>5.5</v>
      </c>
      <c r="E28" s="4">
        <f t="shared" si="0"/>
        <v>7</v>
      </c>
    </row>
    <row r="29" spans="1:5" ht="12.75">
      <c r="A29" t="s">
        <v>6</v>
      </c>
      <c r="B29" s="3">
        <v>0.7</v>
      </c>
      <c r="C29" s="3"/>
      <c r="D29" s="3">
        <v>6</v>
      </c>
      <c r="E29" s="4">
        <f t="shared" si="0"/>
        <v>6.7</v>
      </c>
    </row>
    <row r="30" spans="1:5" ht="12.75">
      <c r="A30" t="s">
        <v>7</v>
      </c>
      <c r="B30" s="3">
        <v>0.7</v>
      </c>
      <c r="C30" s="3"/>
      <c r="D30" s="3">
        <v>3</v>
      </c>
      <c r="E30" s="4">
        <f t="shared" si="0"/>
        <v>3.7</v>
      </c>
    </row>
    <row r="31" spans="1:5" ht="12.75">
      <c r="A31" t="s">
        <v>29</v>
      </c>
      <c r="B31" s="3">
        <v>0.8</v>
      </c>
      <c r="C31" s="3">
        <v>0.7</v>
      </c>
      <c r="D31" s="3">
        <v>6.5</v>
      </c>
      <c r="E31" s="4">
        <f t="shared" si="0"/>
        <v>8</v>
      </c>
    </row>
    <row r="32" spans="1:5" ht="12.75">
      <c r="A32" t="s">
        <v>13</v>
      </c>
      <c r="B32" s="3">
        <v>0.7</v>
      </c>
      <c r="C32" s="3">
        <v>0.8</v>
      </c>
      <c r="D32" s="3">
        <v>4</v>
      </c>
      <c r="E32" s="4">
        <f t="shared" si="0"/>
        <v>5.5</v>
      </c>
    </row>
    <row r="33" spans="1:5" ht="12.75">
      <c r="A33" t="s">
        <v>38</v>
      </c>
      <c r="B33" s="3">
        <v>0.7</v>
      </c>
      <c r="C33" s="3">
        <v>0.8</v>
      </c>
      <c r="D33" s="3">
        <v>7</v>
      </c>
      <c r="E33" s="4">
        <f t="shared" si="0"/>
        <v>8.5</v>
      </c>
    </row>
    <row r="34" spans="1:5" ht="12.75">
      <c r="A34" t="s">
        <v>19</v>
      </c>
      <c r="B34" s="3">
        <v>0.7</v>
      </c>
      <c r="C34" s="3">
        <v>0.8</v>
      </c>
      <c r="D34" s="3">
        <v>4.5</v>
      </c>
      <c r="E34" s="4">
        <f t="shared" si="0"/>
        <v>6</v>
      </c>
    </row>
    <row r="35" spans="1:5" ht="12.75">
      <c r="A35" t="s">
        <v>10</v>
      </c>
      <c r="B35" s="3">
        <v>0.7</v>
      </c>
      <c r="C35" s="3">
        <v>0.8</v>
      </c>
      <c r="D35" s="3">
        <v>6</v>
      </c>
      <c r="E35" s="4">
        <f t="shared" si="0"/>
        <v>7.5</v>
      </c>
    </row>
    <row r="36" spans="1:5" ht="12.75">
      <c r="A36" t="s">
        <v>16</v>
      </c>
      <c r="B36" s="3">
        <v>0.7</v>
      </c>
      <c r="C36" s="3">
        <v>0.8</v>
      </c>
      <c r="D36" s="3">
        <v>3.5</v>
      </c>
      <c r="E36" s="4">
        <f t="shared" si="0"/>
        <v>5</v>
      </c>
    </row>
    <row r="37" spans="1:5" ht="12.75">
      <c r="A37" t="s">
        <v>3</v>
      </c>
      <c r="B37" s="3">
        <v>0.7</v>
      </c>
      <c r="C37" s="3">
        <v>0.8</v>
      </c>
      <c r="D37" s="3">
        <v>1.5</v>
      </c>
      <c r="E37" s="4">
        <f t="shared" si="0"/>
        <v>3</v>
      </c>
    </row>
    <row r="38" spans="1:5" ht="12.75">
      <c r="A38" t="s">
        <v>47</v>
      </c>
      <c r="B38" s="3"/>
      <c r="C38" s="3"/>
      <c r="D38" s="3">
        <v>0.5</v>
      </c>
      <c r="E38" s="4">
        <f t="shared" si="0"/>
        <v>0.5</v>
      </c>
    </row>
    <row r="39" spans="1:5" ht="12.75">
      <c r="A39" t="s">
        <v>18</v>
      </c>
      <c r="B39" s="3">
        <v>0.7</v>
      </c>
      <c r="C39" s="3">
        <v>0.8</v>
      </c>
      <c r="D39" s="3">
        <v>3.5</v>
      </c>
      <c r="E39" s="4">
        <f t="shared" si="0"/>
        <v>5</v>
      </c>
    </row>
    <row r="40" spans="1:5" ht="12.75">
      <c r="A40" t="s">
        <v>44</v>
      </c>
      <c r="B40" s="3"/>
      <c r="C40" s="3">
        <v>0.7</v>
      </c>
      <c r="D40" s="3">
        <v>0.5</v>
      </c>
      <c r="E40" s="4">
        <f t="shared" si="0"/>
        <v>1.2</v>
      </c>
    </row>
    <row r="41" spans="1:5" ht="12.75">
      <c r="A41" t="s">
        <v>4</v>
      </c>
      <c r="B41" s="3">
        <v>0.7</v>
      </c>
      <c r="C41" s="3">
        <v>0.8</v>
      </c>
      <c r="D41" s="3">
        <v>4.5</v>
      </c>
      <c r="E41" s="4">
        <f t="shared" si="0"/>
        <v>6</v>
      </c>
    </row>
    <row r="42" spans="1:5" ht="12.75">
      <c r="A42" t="s">
        <v>12</v>
      </c>
      <c r="B42" s="3">
        <v>0.7</v>
      </c>
      <c r="C42" s="3">
        <v>0.8</v>
      </c>
      <c r="D42" s="3">
        <v>5.5</v>
      </c>
      <c r="E42" s="4">
        <f t="shared" si="0"/>
        <v>7</v>
      </c>
    </row>
    <row r="43" spans="1:5" ht="12.75">
      <c r="A43" t="s">
        <v>39</v>
      </c>
      <c r="B43" s="3">
        <v>0.7</v>
      </c>
      <c r="C43" s="3"/>
      <c r="D43" s="3">
        <v>2</v>
      </c>
      <c r="E43" s="4">
        <f t="shared" si="0"/>
        <v>2.7</v>
      </c>
    </row>
    <row r="44" spans="1:5" ht="12.75">
      <c r="A44" t="s">
        <v>40</v>
      </c>
      <c r="B44" s="3"/>
      <c r="C44" s="3"/>
      <c r="D44" s="3">
        <v>3.5</v>
      </c>
      <c r="E44" s="4">
        <f t="shared" si="0"/>
        <v>3.5</v>
      </c>
    </row>
    <row r="45" spans="1:5" ht="12.75">
      <c r="A45" t="s">
        <v>41</v>
      </c>
      <c r="B45" s="3">
        <v>0.7</v>
      </c>
      <c r="C45" s="3">
        <v>0.7</v>
      </c>
      <c r="D45" s="3">
        <v>3.75</v>
      </c>
      <c r="E45" s="4">
        <f t="shared" si="0"/>
        <v>5.15</v>
      </c>
    </row>
    <row r="46" spans="1:5" ht="12.75">
      <c r="A46" t="s">
        <v>9</v>
      </c>
      <c r="B46" s="3">
        <v>0.5</v>
      </c>
      <c r="C46" s="3"/>
      <c r="D46" s="3">
        <v>1.5</v>
      </c>
      <c r="E46" s="4">
        <f t="shared" si="0"/>
        <v>2</v>
      </c>
    </row>
    <row r="47" spans="4:5" ht="12.75">
      <c r="D47" s="3">
        <f>AVERAGE(D24:D46)</f>
        <v>3.8043478260869565</v>
      </c>
      <c r="E47" s="5">
        <f>AVERAGE(E24:E46)</f>
        <v>4.891304347826088</v>
      </c>
    </row>
  </sheetData>
  <printOptions/>
  <pageMargins left="0.75" right="0.75" top="1" bottom="1" header="0.492125985" footer="0.49212598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9">
      <selection activeCell="A36" sqref="A36:IV36"/>
    </sheetView>
  </sheetViews>
  <sheetFormatPr defaultColWidth="9.140625" defaultRowHeight="12.75"/>
  <cols>
    <col min="1" max="1" width="34.28125" style="0" bestFit="1" customWidth="1"/>
    <col min="2" max="2" width="9.140625" style="2" customWidth="1"/>
    <col min="3" max="3" width="9.140625" style="1" customWidth="1"/>
    <col min="4" max="4" width="10.00390625" style="1" bestFit="1" customWidth="1"/>
    <col min="5" max="5" width="9.140625" style="1" customWidth="1"/>
    <col min="7" max="10" width="11.00390625" style="0" customWidth="1"/>
  </cols>
  <sheetData>
    <row r="1" spans="1:6" s="16" customFormat="1" ht="12.75">
      <c r="A1" s="16" t="s">
        <v>93</v>
      </c>
      <c r="B1" s="17" t="s">
        <v>79</v>
      </c>
      <c r="C1" s="18" t="s">
        <v>80</v>
      </c>
      <c r="D1" s="18" t="s">
        <v>82</v>
      </c>
      <c r="E1" s="18" t="s">
        <v>87</v>
      </c>
      <c r="F1" s="16" t="s">
        <v>48</v>
      </c>
    </row>
    <row r="2" spans="1:10" ht="12.75">
      <c r="A2" t="s">
        <v>11</v>
      </c>
      <c r="B2" s="3"/>
      <c r="C2" s="3"/>
      <c r="D2" s="3"/>
      <c r="E2" s="3">
        <v>2</v>
      </c>
      <c r="F2" s="4">
        <f aca="true" t="shared" si="0" ref="F2:F46">SUM(B2:E2)</f>
        <v>2</v>
      </c>
      <c r="H2" s="2"/>
      <c r="I2" s="1"/>
      <c r="J2" s="1"/>
    </row>
    <row r="3" spans="1:10" ht="12.75">
      <c r="A3" t="s">
        <v>8</v>
      </c>
      <c r="B3" s="3"/>
      <c r="C3" s="3"/>
      <c r="D3" s="3"/>
      <c r="E3" s="3">
        <v>7</v>
      </c>
      <c r="F3" s="4">
        <f t="shared" si="0"/>
        <v>7</v>
      </c>
      <c r="H3" s="2"/>
      <c r="I3" s="1"/>
      <c r="J3" s="1"/>
    </row>
    <row r="4" spans="1:6" ht="12.75">
      <c r="A4" t="s">
        <v>33</v>
      </c>
      <c r="B4" s="3">
        <v>0.5</v>
      </c>
      <c r="C4" s="3">
        <v>0.5</v>
      </c>
      <c r="D4" s="3" t="s">
        <v>90</v>
      </c>
      <c r="E4" s="3">
        <v>8.75</v>
      </c>
      <c r="F4" s="4">
        <f t="shared" si="0"/>
        <v>9.75</v>
      </c>
    </row>
    <row r="5" spans="1:6" ht="12.75">
      <c r="A5" t="s">
        <v>99</v>
      </c>
      <c r="B5" s="3"/>
      <c r="C5" s="3"/>
      <c r="D5" s="3"/>
      <c r="E5" s="3">
        <v>5.5</v>
      </c>
      <c r="F5" s="4">
        <f t="shared" si="0"/>
        <v>5.5</v>
      </c>
    </row>
    <row r="6" spans="1:6" ht="12.75">
      <c r="A6" t="s">
        <v>27</v>
      </c>
      <c r="B6" s="3"/>
      <c r="C6" s="3">
        <v>0.5</v>
      </c>
      <c r="D6" s="3" t="s">
        <v>90</v>
      </c>
      <c r="E6" s="3">
        <v>8.5</v>
      </c>
      <c r="F6" s="4">
        <f t="shared" si="0"/>
        <v>9</v>
      </c>
    </row>
    <row r="7" spans="1:6" ht="12.75">
      <c r="A7" t="s">
        <v>34</v>
      </c>
      <c r="B7" s="3">
        <v>0.5</v>
      </c>
      <c r="C7" s="3">
        <v>0.5</v>
      </c>
      <c r="D7" s="3" t="s">
        <v>90</v>
      </c>
      <c r="E7" s="3">
        <v>7.75</v>
      </c>
      <c r="F7" s="4">
        <f t="shared" si="0"/>
        <v>8.75</v>
      </c>
    </row>
    <row r="8" spans="1:6" ht="12.75">
      <c r="A8" t="s">
        <v>24</v>
      </c>
      <c r="B8" s="3">
        <v>0.5</v>
      </c>
      <c r="C8" s="3">
        <v>0.5</v>
      </c>
      <c r="D8" s="3"/>
      <c r="E8" s="3">
        <v>3.75</v>
      </c>
      <c r="F8" s="4">
        <f t="shared" si="0"/>
        <v>4.75</v>
      </c>
    </row>
    <row r="9" spans="1:6" ht="12.75">
      <c r="A9" t="s">
        <v>45</v>
      </c>
      <c r="B9" s="3"/>
      <c r="C9" s="3"/>
      <c r="D9" s="3"/>
      <c r="E9" s="3">
        <v>2</v>
      </c>
      <c r="F9" s="4">
        <f t="shared" si="0"/>
        <v>2</v>
      </c>
    </row>
    <row r="10" spans="1:6" ht="12.75">
      <c r="A10" t="s">
        <v>69</v>
      </c>
      <c r="B10" s="3">
        <v>0.5</v>
      </c>
      <c r="C10" s="3">
        <v>0.5</v>
      </c>
      <c r="D10" s="3" t="s">
        <v>90</v>
      </c>
      <c r="E10" s="3">
        <v>3.5</v>
      </c>
      <c r="F10" s="4">
        <f t="shared" si="0"/>
        <v>4.5</v>
      </c>
    </row>
    <row r="11" spans="1:6" ht="12.75">
      <c r="A11" t="s">
        <v>21</v>
      </c>
      <c r="B11" s="3">
        <v>0.5</v>
      </c>
      <c r="C11" s="3">
        <v>0.5</v>
      </c>
      <c r="D11" s="3"/>
      <c r="E11" s="3">
        <v>3.25</v>
      </c>
      <c r="F11" s="4">
        <f t="shared" si="0"/>
        <v>4.25</v>
      </c>
    </row>
    <row r="12" spans="1:6" ht="12.75">
      <c r="A12" t="s">
        <v>28</v>
      </c>
      <c r="B12" s="3">
        <v>0.5</v>
      </c>
      <c r="C12" s="3">
        <v>0.5</v>
      </c>
      <c r="D12" s="3"/>
      <c r="E12" s="3">
        <v>4</v>
      </c>
      <c r="F12" s="4">
        <f t="shared" si="0"/>
        <v>5</v>
      </c>
    </row>
    <row r="13" spans="1:6" ht="12.75">
      <c r="A13" t="s">
        <v>46</v>
      </c>
      <c r="B13" s="3">
        <v>0.5</v>
      </c>
      <c r="C13" s="3">
        <v>0.5</v>
      </c>
      <c r="D13" s="3" t="s">
        <v>90</v>
      </c>
      <c r="E13" s="3">
        <v>7</v>
      </c>
      <c r="F13" s="4">
        <f t="shared" si="0"/>
        <v>8</v>
      </c>
    </row>
    <row r="14" spans="1:6" ht="12.75">
      <c r="A14" t="s">
        <v>26</v>
      </c>
      <c r="B14" s="3">
        <v>0.5</v>
      </c>
      <c r="C14" s="3">
        <v>0.5</v>
      </c>
      <c r="D14" s="3"/>
      <c r="E14" s="3">
        <v>6.5</v>
      </c>
      <c r="F14" s="4">
        <f t="shared" si="0"/>
        <v>7.5</v>
      </c>
    </row>
    <row r="15" spans="1:6" ht="12.75">
      <c r="A15" t="s">
        <v>15</v>
      </c>
      <c r="B15" s="3">
        <v>0.5</v>
      </c>
      <c r="C15" s="3">
        <v>0.5</v>
      </c>
      <c r="D15" s="3" t="s">
        <v>90</v>
      </c>
      <c r="E15" s="3">
        <v>2</v>
      </c>
      <c r="F15" s="4">
        <f t="shared" si="0"/>
        <v>3</v>
      </c>
    </row>
    <row r="16" spans="1:6" ht="12.75">
      <c r="A16" t="s">
        <v>14</v>
      </c>
      <c r="B16" s="3">
        <v>0.5</v>
      </c>
      <c r="C16" s="3">
        <v>0.5</v>
      </c>
      <c r="D16" s="3" t="s">
        <v>90</v>
      </c>
      <c r="E16" s="3">
        <v>6.5</v>
      </c>
      <c r="F16" s="4">
        <f t="shared" si="0"/>
        <v>7.5</v>
      </c>
    </row>
    <row r="17" spans="1:6" ht="12.75">
      <c r="A17" t="s">
        <v>35</v>
      </c>
      <c r="B17" s="3"/>
      <c r="C17" s="3"/>
      <c r="D17" s="3"/>
      <c r="E17" s="3">
        <v>6</v>
      </c>
      <c r="F17" s="4">
        <f t="shared" si="0"/>
        <v>6</v>
      </c>
    </row>
    <row r="18" spans="1:6" ht="12.75">
      <c r="A18" t="s">
        <v>25</v>
      </c>
      <c r="B18" s="3"/>
      <c r="C18" s="3">
        <v>0.5</v>
      </c>
      <c r="D18" s="3"/>
      <c r="E18" s="3">
        <v>6</v>
      </c>
      <c r="F18" s="4">
        <f t="shared" si="0"/>
        <v>6.5</v>
      </c>
    </row>
    <row r="19" spans="1:6" ht="12.75">
      <c r="A19" t="s">
        <v>17</v>
      </c>
      <c r="B19" s="3"/>
      <c r="C19" s="3">
        <v>0.5</v>
      </c>
      <c r="D19" s="3"/>
      <c r="E19" s="3">
        <v>6</v>
      </c>
      <c r="F19" s="4">
        <f t="shared" si="0"/>
        <v>6.5</v>
      </c>
    </row>
    <row r="20" spans="1:6" ht="12.75">
      <c r="A20" t="s">
        <v>5</v>
      </c>
      <c r="B20" s="3">
        <v>0.5</v>
      </c>
      <c r="C20" s="3"/>
      <c r="D20" s="3"/>
      <c r="E20" s="3">
        <v>5.75</v>
      </c>
      <c r="F20" s="4">
        <f t="shared" si="0"/>
        <v>6.25</v>
      </c>
    </row>
    <row r="21" spans="1:6" ht="12.75">
      <c r="A21" t="s">
        <v>31</v>
      </c>
      <c r="B21" s="3"/>
      <c r="C21" s="3"/>
      <c r="D21" s="3"/>
      <c r="E21" s="3"/>
      <c r="F21" s="4">
        <f t="shared" si="0"/>
        <v>0</v>
      </c>
    </row>
    <row r="22" spans="1:6" ht="12.75">
      <c r="A22" t="s">
        <v>32</v>
      </c>
      <c r="B22" s="3">
        <v>0.5</v>
      </c>
      <c r="C22" s="3">
        <v>0.5</v>
      </c>
      <c r="D22" s="3" t="s">
        <v>90</v>
      </c>
      <c r="E22" s="3">
        <v>7.25</v>
      </c>
      <c r="F22" s="4">
        <f t="shared" si="0"/>
        <v>8.25</v>
      </c>
    </row>
    <row r="23" spans="1:6" ht="12.75">
      <c r="A23" t="s">
        <v>30</v>
      </c>
      <c r="B23" s="3"/>
      <c r="C23" s="3">
        <v>0.5</v>
      </c>
      <c r="D23" s="3" t="s">
        <v>90</v>
      </c>
      <c r="E23" s="3">
        <v>5.75</v>
      </c>
      <c r="F23" s="4">
        <f t="shared" si="0"/>
        <v>6.25</v>
      </c>
    </row>
    <row r="24" spans="1:6" ht="12.75">
      <c r="A24" t="s">
        <v>42</v>
      </c>
      <c r="B24" s="3"/>
      <c r="C24" s="3"/>
      <c r="D24" s="3"/>
      <c r="E24" s="3">
        <v>1.5</v>
      </c>
      <c r="F24" s="4">
        <f t="shared" si="0"/>
        <v>1.5</v>
      </c>
    </row>
    <row r="25" spans="1:6" ht="12.75">
      <c r="A25" t="s">
        <v>36</v>
      </c>
      <c r="B25" s="3">
        <v>0.5</v>
      </c>
      <c r="C25" s="3">
        <v>0.5</v>
      </c>
      <c r="D25" s="3" t="s">
        <v>90</v>
      </c>
      <c r="E25" s="3">
        <v>3</v>
      </c>
      <c r="F25" s="4">
        <f t="shared" si="0"/>
        <v>4</v>
      </c>
    </row>
    <row r="26" spans="1:6" ht="12.75">
      <c r="A26" t="s">
        <v>22</v>
      </c>
      <c r="B26" s="3"/>
      <c r="C26" s="3">
        <v>0.5</v>
      </c>
      <c r="D26" s="3"/>
      <c r="E26" s="3">
        <v>8.5</v>
      </c>
      <c r="F26" s="4">
        <f t="shared" si="0"/>
        <v>9</v>
      </c>
    </row>
    <row r="27" spans="1:6" ht="12.75">
      <c r="A27" t="s">
        <v>23</v>
      </c>
      <c r="B27" s="3"/>
      <c r="C27" s="3">
        <v>0.5</v>
      </c>
      <c r="D27" s="3" t="s">
        <v>90</v>
      </c>
      <c r="E27" s="3">
        <v>6</v>
      </c>
      <c r="F27" s="4">
        <f t="shared" si="0"/>
        <v>6.5</v>
      </c>
    </row>
    <row r="28" spans="1:6" ht="12.75">
      <c r="A28" t="s">
        <v>37</v>
      </c>
      <c r="B28" s="3">
        <v>0.5</v>
      </c>
      <c r="C28" s="3">
        <v>0.5</v>
      </c>
      <c r="D28" s="3" t="s">
        <v>90</v>
      </c>
      <c r="E28" s="3">
        <v>4.5</v>
      </c>
      <c r="F28" s="4">
        <f t="shared" si="0"/>
        <v>5.5</v>
      </c>
    </row>
    <row r="29" spans="1:6" ht="12.75">
      <c r="A29" t="s">
        <v>6</v>
      </c>
      <c r="B29" s="3"/>
      <c r="C29" s="3"/>
      <c r="D29" s="3"/>
      <c r="E29" s="3">
        <v>7</v>
      </c>
      <c r="F29" s="4">
        <f t="shared" si="0"/>
        <v>7</v>
      </c>
    </row>
    <row r="30" spans="1:6" ht="12.75">
      <c r="A30" t="s">
        <v>7</v>
      </c>
      <c r="B30" s="3">
        <v>0.5</v>
      </c>
      <c r="C30" s="3">
        <v>0.5</v>
      </c>
      <c r="D30" s="3"/>
      <c r="E30" s="3">
        <v>3.75</v>
      </c>
      <c r="F30" s="4">
        <f t="shared" si="0"/>
        <v>4.75</v>
      </c>
    </row>
    <row r="31" spans="1:6" ht="12.75">
      <c r="A31" t="s">
        <v>29</v>
      </c>
      <c r="B31" s="3">
        <v>0.5</v>
      </c>
      <c r="C31" s="3">
        <v>0.5</v>
      </c>
      <c r="D31" s="3" t="s">
        <v>90</v>
      </c>
      <c r="E31" s="3">
        <v>8</v>
      </c>
      <c r="F31" s="4">
        <f t="shared" si="0"/>
        <v>9</v>
      </c>
    </row>
    <row r="32" spans="1:6" ht="12.75">
      <c r="A32" t="s">
        <v>13</v>
      </c>
      <c r="B32" s="3">
        <v>0.5</v>
      </c>
      <c r="C32" s="3">
        <v>0.5</v>
      </c>
      <c r="D32" s="3" t="s">
        <v>90</v>
      </c>
      <c r="E32" s="3">
        <v>6</v>
      </c>
      <c r="F32" s="4">
        <f t="shared" si="0"/>
        <v>7</v>
      </c>
    </row>
    <row r="33" spans="1:6" ht="12.75">
      <c r="A33" t="s">
        <v>38</v>
      </c>
      <c r="B33" s="3">
        <v>0.5</v>
      </c>
      <c r="C33" s="3">
        <v>0.5</v>
      </c>
      <c r="D33" s="3" t="s">
        <v>90</v>
      </c>
      <c r="E33" s="3">
        <v>9</v>
      </c>
      <c r="F33" s="4">
        <f t="shared" si="0"/>
        <v>10</v>
      </c>
    </row>
    <row r="34" spans="1:6" ht="12.75">
      <c r="A34" t="s">
        <v>19</v>
      </c>
      <c r="B34" s="3">
        <v>0.5</v>
      </c>
      <c r="C34" s="3">
        <v>0.5</v>
      </c>
      <c r="D34" s="3" t="s">
        <v>90</v>
      </c>
      <c r="E34" s="3">
        <v>4.25</v>
      </c>
      <c r="F34" s="4">
        <f t="shared" si="0"/>
        <v>5.25</v>
      </c>
    </row>
    <row r="35" spans="1:6" ht="12.75">
      <c r="A35" t="s">
        <v>10</v>
      </c>
      <c r="B35" s="3">
        <v>0.5</v>
      </c>
      <c r="C35" s="3">
        <v>0.5</v>
      </c>
      <c r="D35" s="3"/>
      <c r="E35" s="3">
        <v>6</v>
      </c>
      <c r="F35" s="4">
        <f t="shared" si="0"/>
        <v>7</v>
      </c>
    </row>
    <row r="36" spans="1:6" ht="12.75">
      <c r="A36" t="s">
        <v>16</v>
      </c>
      <c r="B36" s="3">
        <v>0.5</v>
      </c>
      <c r="C36" s="3">
        <v>0.5</v>
      </c>
      <c r="D36" s="3"/>
      <c r="E36" s="3">
        <v>6.5</v>
      </c>
      <c r="F36" s="4">
        <f t="shared" si="0"/>
        <v>7.5</v>
      </c>
    </row>
    <row r="37" spans="1:6" ht="12.75">
      <c r="A37" t="s">
        <v>3</v>
      </c>
      <c r="B37" s="3">
        <v>0.5</v>
      </c>
      <c r="C37" s="3">
        <v>0.5</v>
      </c>
      <c r="D37" s="3" t="s">
        <v>90</v>
      </c>
      <c r="E37" s="3">
        <v>7.25</v>
      </c>
      <c r="F37" s="4">
        <f t="shared" si="0"/>
        <v>8.25</v>
      </c>
    </row>
    <row r="38" spans="1:6" ht="12.75">
      <c r="A38" t="s">
        <v>47</v>
      </c>
      <c r="B38" s="3"/>
      <c r="C38" s="3"/>
      <c r="D38" s="3"/>
      <c r="E38" s="3">
        <v>6.5</v>
      </c>
      <c r="F38" s="4">
        <f t="shared" si="0"/>
        <v>6.5</v>
      </c>
    </row>
    <row r="39" spans="1:6" ht="12.75">
      <c r="A39" t="s">
        <v>72</v>
      </c>
      <c r="B39" s="3">
        <v>0.5</v>
      </c>
      <c r="C39" s="3">
        <v>0.5</v>
      </c>
      <c r="D39" s="3"/>
      <c r="E39" s="3">
        <v>6</v>
      </c>
      <c r="F39" s="4">
        <f t="shared" si="0"/>
        <v>7</v>
      </c>
    </row>
    <row r="40" spans="1:6" ht="12.75">
      <c r="A40" t="s">
        <v>44</v>
      </c>
      <c r="B40" s="3"/>
      <c r="C40" s="3">
        <v>0.5</v>
      </c>
      <c r="D40" s="3" t="s">
        <v>90</v>
      </c>
      <c r="E40" s="3">
        <v>5.5</v>
      </c>
      <c r="F40" s="4">
        <f t="shared" si="0"/>
        <v>6</v>
      </c>
    </row>
    <row r="41" spans="1:6" ht="12.75">
      <c r="A41" t="s">
        <v>4</v>
      </c>
      <c r="B41" s="3">
        <v>0.5</v>
      </c>
      <c r="C41" s="3">
        <v>0.5</v>
      </c>
      <c r="D41" s="3" t="s">
        <v>90</v>
      </c>
      <c r="E41" s="3">
        <v>7</v>
      </c>
      <c r="F41" s="4">
        <f t="shared" si="0"/>
        <v>8</v>
      </c>
    </row>
    <row r="42" spans="1:6" ht="12.75">
      <c r="A42" t="s">
        <v>12</v>
      </c>
      <c r="B42" s="3">
        <v>0.5</v>
      </c>
      <c r="C42" s="3">
        <v>0.5</v>
      </c>
      <c r="D42" s="3" t="s">
        <v>90</v>
      </c>
      <c r="E42" s="3">
        <v>6.75</v>
      </c>
      <c r="F42" s="4">
        <f t="shared" si="0"/>
        <v>7.75</v>
      </c>
    </row>
    <row r="43" spans="1:6" ht="12.75">
      <c r="A43" t="s">
        <v>39</v>
      </c>
      <c r="B43" s="3"/>
      <c r="C43" s="3">
        <v>0.5</v>
      </c>
      <c r="D43" s="3"/>
      <c r="E43" s="3">
        <v>5.5</v>
      </c>
      <c r="F43" s="4">
        <f t="shared" si="0"/>
        <v>6</v>
      </c>
    </row>
    <row r="44" spans="1:6" ht="12.75">
      <c r="A44" t="s">
        <v>40</v>
      </c>
      <c r="B44" s="3"/>
      <c r="C44" s="3">
        <v>0.5</v>
      </c>
      <c r="D44" s="3"/>
      <c r="E44" s="3">
        <v>4.5</v>
      </c>
      <c r="F44" s="4">
        <f t="shared" si="0"/>
        <v>5</v>
      </c>
    </row>
    <row r="45" spans="1:6" ht="12.75">
      <c r="A45" t="s">
        <v>41</v>
      </c>
      <c r="B45" s="3">
        <v>0.5</v>
      </c>
      <c r="C45" s="3">
        <v>0.5</v>
      </c>
      <c r="D45" s="3" t="s">
        <v>90</v>
      </c>
      <c r="E45" s="3">
        <v>6.5</v>
      </c>
      <c r="F45" s="4">
        <f t="shared" si="0"/>
        <v>7.5</v>
      </c>
    </row>
    <row r="46" spans="1:6" ht="12.75">
      <c r="A46" t="s">
        <v>9</v>
      </c>
      <c r="B46" s="3"/>
      <c r="C46" s="3"/>
      <c r="D46" s="3"/>
      <c r="E46" s="3">
        <v>3.25</v>
      </c>
      <c r="F46" s="4">
        <f t="shared" si="0"/>
        <v>3.25</v>
      </c>
    </row>
    <row r="47" spans="5:6" ht="12.75">
      <c r="E47" s="3"/>
      <c r="F47" s="5">
        <f>AVERAGE(F24:F46)</f>
        <v>6.489130434782608</v>
      </c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="75" zoomScaleNormal="75" workbookViewId="0" topLeftCell="A1">
      <selection activeCell="L30" sqref="L30"/>
    </sheetView>
  </sheetViews>
  <sheetFormatPr defaultColWidth="9.140625" defaultRowHeight="12.75"/>
  <cols>
    <col min="1" max="1" width="24.00390625" style="0" customWidth="1"/>
    <col min="2" max="2" width="9.140625" style="2" customWidth="1"/>
    <col min="3" max="3" width="10.00390625" style="1" bestFit="1" customWidth="1"/>
    <col min="4" max="4" width="9.140625" style="2" customWidth="1"/>
    <col min="5" max="5" width="10.00390625" style="1" bestFit="1" customWidth="1"/>
    <col min="6" max="6" width="9.140625" style="6" customWidth="1"/>
    <col min="7" max="7" width="13.7109375" style="0" bestFit="1" customWidth="1"/>
    <col min="8" max="8" width="11.7109375" style="14" bestFit="1" customWidth="1"/>
    <col min="9" max="9" width="8.57421875" style="14" bestFit="1" customWidth="1"/>
    <col min="10" max="10" width="11.00390625" style="15" customWidth="1"/>
    <col min="11" max="11" width="10.57421875" style="0" customWidth="1"/>
    <col min="12" max="12" width="9.140625" style="34" customWidth="1"/>
  </cols>
  <sheetData>
    <row r="1" spans="1:12" s="23" customFormat="1" ht="25.5">
      <c r="A1" s="23" t="s">
        <v>95</v>
      </c>
      <c r="B1" s="31" t="s">
        <v>81</v>
      </c>
      <c r="C1" s="24" t="s">
        <v>83</v>
      </c>
      <c r="D1" s="31" t="s">
        <v>78</v>
      </c>
      <c r="E1" s="24" t="s">
        <v>84</v>
      </c>
      <c r="F1" s="26" t="s">
        <v>88</v>
      </c>
      <c r="G1" s="23" t="s">
        <v>101</v>
      </c>
      <c r="H1" s="28" t="s">
        <v>105</v>
      </c>
      <c r="I1" s="24" t="s">
        <v>102</v>
      </c>
      <c r="J1" s="30" t="s">
        <v>89</v>
      </c>
      <c r="K1" s="24" t="s">
        <v>106</v>
      </c>
      <c r="L1" s="33"/>
    </row>
    <row r="2" spans="1:12" ht="12.75">
      <c r="A2" t="s">
        <v>11</v>
      </c>
      <c r="B2" s="3"/>
      <c r="C2" s="3"/>
      <c r="D2" s="3"/>
      <c r="E2" s="3"/>
      <c r="F2" s="5"/>
      <c r="G2" s="14">
        <f aca="true" t="shared" si="0" ref="G2:G46">SUM(B2:F2)</f>
        <v>0</v>
      </c>
      <c r="H2" s="14">
        <f>MAX('Nota1-Not'!E2,'Nota2-Not'!F2)</f>
        <v>2.45</v>
      </c>
      <c r="I2" s="4">
        <f>IF(AND('Nota1-Not'!E2&gt;4.9,'Nota2-Not'!F2&gt;4.9,G2&gt;4.9),1,0)</f>
        <v>0</v>
      </c>
      <c r="J2" s="15">
        <f aca="true" t="shared" si="1" ref="J2:J46">AVERAGE(G2,H2)+I2</f>
        <v>1.225</v>
      </c>
      <c r="K2" s="1"/>
      <c r="L2" s="34">
        <f>SUM(J2:K2)/2</f>
        <v>0.6125</v>
      </c>
    </row>
    <row r="3" spans="1:12" ht="12.75">
      <c r="A3" t="s">
        <v>8</v>
      </c>
      <c r="B3" s="3"/>
      <c r="C3" s="3">
        <v>0.25</v>
      </c>
      <c r="D3" s="3"/>
      <c r="E3" s="3"/>
      <c r="F3" s="5">
        <v>1.75</v>
      </c>
      <c r="G3" s="14">
        <f t="shared" si="0"/>
        <v>2</v>
      </c>
      <c r="H3" s="14">
        <f>MAX('Nota1-Not'!E3,'Nota2-Not'!F3)</f>
        <v>7</v>
      </c>
      <c r="I3" s="4">
        <f>IF(AND('Nota1-Not'!E3&gt;4.9,'Nota2-Not'!F3&gt;4.9,G3&gt;4.9),1,0)</f>
        <v>0</v>
      </c>
      <c r="J3" s="15">
        <f t="shared" si="1"/>
        <v>4.5</v>
      </c>
      <c r="K3" s="1"/>
      <c r="L3" s="34">
        <f>SUM(J3:K3)/2</f>
        <v>2.25</v>
      </c>
    </row>
    <row r="4" spans="1:10" ht="12.75">
      <c r="A4" t="s">
        <v>33</v>
      </c>
      <c r="B4" s="3">
        <v>0.5</v>
      </c>
      <c r="C4" s="3">
        <v>0.25</v>
      </c>
      <c r="D4" s="3">
        <v>0.5</v>
      </c>
      <c r="E4" s="3">
        <v>0.25</v>
      </c>
      <c r="F4" s="5">
        <v>8.25</v>
      </c>
      <c r="G4" s="14">
        <f t="shared" si="0"/>
        <v>9.75</v>
      </c>
      <c r="H4" s="14">
        <f>MAX('Nota1-Not'!E4,'Nota2-Not'!F4)</f>
        <v>9.75</v>
      </c>
      <c r="I4" s="4">
        <f>IF(AND('Nota1-Not'!E4&gt;4.9,'Nota2-Not'!F4&gt;4.9,G4&gt;4.9),1,0)</f>
        <v>1</v>
      </c>
      <c r="J4" s="15">
        <f t="shared" si="1"/>
        <v>10.75</v>
      </c>
    </row>
    <row r="5" spans="1:12" ht="12.75">
      <c r="A5" t="s">
        <v>99</v>
      </c>
      <c r="B5" s="3"/>
      <c r="C5" s="3"/>
      <c r="D5" s="3"/>
      <c r="E5" s="3"/>
      <c r="F5" s="5">
        <v>1.75</v>
      </c>
      <c r="G5" s="14">
        <f t="shared" si="0"/>
        <v>1.75</v>
      </c>
      <c r="H5" s="14">
        <f>MAX('Nota1-Not'!E5,'Nota2-Not'!F5)</f>
        <v>5.5</v>
      </c>
      <c r="I5" s="4">
        <f>IF(AND('Nota1-Not'!E5&gt;4.9,'Nota2-Not'!F5&gt;4.9,G5&gt;4.9),1,0)</f>
        <v>0</v>
      </c>
      <c r="J5" s="15">
        <f t="shared" si="1"/>
        <v>3.625</v>
      </c>
      <c r="K5">
        <v>1.5</v>
      </c>
      <c r="L5" s="34">
        <f>SUM(J5:K5)/2</f>
        <v>2.5625</v>
      </c>
    </row>
    <row r="6" spans="1:10" ht="12.75">
      <c r="A6" t="s">
        <v>27</v>
      </c>
      <c r="B6" s="3">
        <v>0.5</v>
      </c>
      <c r="C6" s="3">
        <v>0.25</v>
      </c>
      <c r="D6" s="3">
        <v>0.5</v>
      </c>
      <c r="E6" s="3">
        <v>0.25</v>
      </c>
      <c r="F6" s="5">
        <v>8</v>
      </c>
      <c r="G6" s="14">
        <f t="shared" si="0"/>
        <v>9.5</v>
      </c>
      <c r="H6" s="14">
        <f>MAX('Nota1-Not'!E6,'Nota2-Not'!F6)</f>
        <v>9</v>
      </c>
      <c r="I6" s="4">
        <f>IF(AND('Nota1-Not'!E6&gt;4.9,'Nota2-Not'!F6&gt;4.9,G6&gt;4.9),1,0)</f>
        <v>1</v>
      </c>
      <c r="J6" s="15">
        <f t="shared" si="1"/>
        <v>10.25</v>
      </c>
    </row>
    <row r="7" spans="1:10" ht="12.75">
      <c r="A7" t="s">
        <v>34</v>
      </c>
      <c r="B7" s="3"/>
      <c r="C7" s="3">
        <v>0.25</v>
      </c>
      <c r="D7" s="3">
        <v>0.5</v>
      </c>
      <c r="E7" s="3">
        <v>0.25</v>
      </c>
      <c r="F7" s="5">
        <v>7</v>
      </c>
      <c r="G7" s="14">
        <f t="shared" si="0"/>
        <v>8</v>
      </c>
      <c r="H7" s="14">
        <f>MAX('Nota1-Not'!E7,'Nota2-Not'!F7)</f>
        <v>8.75</v>
      </c>
      <c r="I7" s="4">
        <f>IF(AND('Nota1-Not'!E7&gt;4.9,'Nota2-Not'!F7&gt;4.9,G7&gt;4.9),1,0)</f>
        <v>1</v>
      </c>
      <c r="J7" s="15">
        <f t="shared" si="1"/>
        <v>9.375</v>
      </c>
    </row>
    <row r="8" spans="1:11" ht="12.75">
      <c r="A8" t="s">
        <v>24</v>
      </c>
      <c r="B8" s="3"/>
      <c r="C8" s="3">
        <v>0.25</v>
      </c>
      <c r="D8" s="3">
        <v>0.5</v>
      </c>
      <c r="E8" s="3"/>
      <c r="F8" s="5">
        <v>5.25</v>
      </c>
      <c r="G8" s="14">
        <f t="shared" si="0"/>
        <v>6</v>
      </c>
      <c r="H8" s="14">
        <f>MAX('Nota1-Not'!E8,'Nota2-Not'!F8)</f>
        <v>6</v>
      </c>
      <c r="I8" s="4">
        <f>IF(AND('Nota1-Not'!E8&gt;4.9,'Nota2-Not'!F8&gt;4.9,G8&gt;4.9),1,0)</f>
        <v>0</v>
      </c>
      <c r="J8" s="15">
        <f t="shared" si="1"/>
        <v>6</v>
      </c>
      <c r="K8">
        <v>6</v>
      </c>
    </row>
    <row r="9" spans="1:12" ht="12.75">
      <c r="A9" t="s">
        <v>45</v>
      </c>
      <c r="B9" s="3"/>
      <c r="C9" s="3"/>
      <c r="D9" s="3"/>
      <c r="E9" s="3"/>
      <c r="F9" s="5">
        <v>1</v>
      </c>
      <c r="G9" s="14">
        <f t="shared" si="0"/>
        <v>1</v>
      </c>
      <c r="H9" s="14">
        <f>MAX('Nota1-Not'!E9,'Nota2-Not'!F9)</f>
        <v>2</v>
      </c>
      <c r="I9" s="4">
        <f>IF(AND('Nota1-Not'!E9&gt;4.9,'Nota2-Not'!F9&gt;4.9,G9&gt;4.9),1,0)</f>
        <v>0</v>
      </c>
      <c r="J9" s="15">
        <f t="shared" si="1"/>
        <v>1.5</v>
      </c>
      <c r="K9">
        <v>5</v>
      </c>
      <c r="L9" s="34">
        <f>SUM(J9:K9)/2</f>
        <v>3.25</v>
      </c>
    </row>
    <row r="10" spans="1:11" ht="12.75">
      <c r="A10" t="s">
        <v>69</v>
      </c>
      <c r="B10" s="3">
        <v>0.5</v>
      </c>
      <c r="C10" s="3">
        <v>0.25</v>
      </c>
      <c r="D10" s="3">
        <v>0.5</v>
      </c>
      <c r="E10" s="3">
        <v>0.25</v>
      </c>
      <c r="F10" s="5">
        <v>5.5</v>
      </c>
      <c r="G10" s="14">
        <f t="shared" si="0"/>
        <v>7</v>
      </c>
      <c r="H10" s="14">
        <f>MAX('Nota1-Not'!E10,'Nota2-Not'!F10)</f>
        <v>4.5</v>
      </c>
      <c r="I10" s="4">
        <f>IF(AND('Nota1-Not'!E10&gt;4.9,'Nota2-Not'!F10&gt;4.9,G10&gt;4.9),1,0)</f>
        <v>0</v>
      </c>
      <c r="J10" s="15">
        <f t="shared" si="1"/>
        <v>5.75</v>
      </c>
      <c r="K10">
        <v>8.5</v>
      </c>
    </row>
    <row r="11" spans="1:11" ht="12.75">
      <c r="A11" t="s">
        <v>21</v>
      </c>
      <c r="B11" s="3">
        <v>0.5</v>
      </c>
      <c r="C11" s="3">
        <v>0.25</v>
      </c>
      <c r="D11" s="3">
        <v>0.5</v>
      </c>
      <c r="E11" s="3"/>
      <c r="F11" s="5">
        <v>4</v>
      </c>
      <c r="G11" s="14">
        <f t="shared" si="0"/>
        <v>5.25</v>
      </c>
      <c r="H11" s="14">
        <f>MAX('Nota1-Not'!E11,'Nota2-Not'!F11)</f>
        <v>4.7</v>
      </c>
      <c r="I11" s="4">
        <f>IF(AND('Nota1-Not'!E11&gt;4.9,'Nota2-Not'!F11&gt;4.9,G11&gt;4.9),1,0)</f>
        <v>0</v>
      </c>
      <c r="J11" s="15">
        <f t="shared" si="1"/>
        <v>4.975</v>
      </c>
      <c r="K11">
        <v>7</v>
      </c>
    </row>
    <row r="12" spans="1:10" ht="12.75">
      <c r="A12" t="s">
        <v>28</v>
      </c>
      <c r="B12" s="3">
        <v>0.5</v>
      </c>
      <c r="C12" s="3">
        <v>0.35</v>
      </c>
      <c r="D12" s="3"/>
      <c r="E12" s="3">
        <v>0.35</v>
      </c>
      <c r="F12" s="5">
        <v>5.25</v>
      </c>
      <c r="G12" s="14">
        <f t="shared" si="0"/>
        <v>6.45</v>
      </c>
      <c r="H12" s="14">
        <f>MAX('Nota1-Not'!E12,'Nota2-Not'!F12)</f>
        <v>5.5</v>
      </c>
      <c r="I12" s="4">
        <f>IF(AND('Nota1-Not'!E12&gt;4.9,'Nota2-Not'!F12&gt;4.9,G12&gt;4.9),1,0)</f>
        <v>1</v>
      </c>
      <c r="J12" s="15">
        <f t="shared" si="1"/>
        <v>6.975</v>
      </c>
    </row>
    <row r="13" spans="1:11" ht="12.75">
      <c r="A13" t="s">
        <v>46</v>
      </c>
      <c r="B13" s="3">
        <v>0.5</v>
      </c>
      <c r="C13" s="3"/>
      <c r="D13" s="3"/>
      <c r="E13" s="3"/>
      <c r="F13" s="5">
        <v>4</v>
      </c>
      <c r="G13" s="14">
        <f t="shared" si="0"/>
        <v>4.5</v>
      </c>
      <c r="H13" s="14">
        <f>MAX('Nota1-Not'!E13,'Nota2-Not'!F13)</f>
        <v>8</v>
      </c>
      <c r="I13" s="4">
        <f>IF(AND('Nota1-Not'!E13&gt;4.9,'Nota2-Not'!F13&gt;4.9,G13&gt;4.9),1,0)</f>
        <v>0</v>
      </c>
      <c r="J13" s="15">
        <f t="shared" si="1"/>
        <v>6.25</v>
      </c>
      <c r="K13">
        <v>7</v>
      </c>
    </row>
    <row r="14" spans="1:10" ht="12.75">
      <c r="A14" t="s">
        <v>26</v>
      </c>
      <c r="B14" s="3">
        <v>0.5</v>
      </c>
      <c r="C14" s="3"/>
      <c r="D14" s="3"/>
      <c r="E14" s="3"/>
      <c r="F14" s="5">
        <v>5.5</v>
      </c>
      <c r="G14" s="14">
        <f t="shared" si="0"/>
        <v>6</v>
      </c>
      <c r="H14" s="14">
        <f>MAX('Nota1-Not'!E14,'Nota2-Not'!F14)</f>
        <v>7.5</v>
      </c>
      <c r="I14" s="4">
        <f>IF(AND('Nota1-Not'!E14&gt;4.9,'Nota2-Not'!F14&gt;4.9,G14&gt;4.9),1,0)</f>
        <v>1</v>
      </c>
      <c r="J14" s="15">
        <f t="shared" si="1"/>
        <v>7.75</v>
      </c>
    </row>
    <row r="15" spans="1:11" ht="12.75">
      <c r="A15" t="s">
        <v>15</v>
      </c>
      <c r="B15" s="3"/>
      <c r="C15" s="3"/>
      <c r="D15" s="3">
        <v>0.5</v>
      </c>
      <c r="E15" s="3"/>
      <c r="F15" s="5">
        <v>7</v>
      </c>
      <c r="G15" s="14">
        <f t="shared" si="0"/>
        <v>7.5</v>
      </c>
      <c r="H15" s="14">
        <f>MAX('Nota1-Not'!E15,'Nota2-Not'!F15)</f>
        <v>3.5</v>
      </c>
      <c r="I15" s="4">
        <f>IF(AND('Nota1-Not'!E15&gt;4.9,'Nota2-Not'!F15&gt;4.9,G15&gt;4.9),1,0)</f>
        <v>0</v>
      </c>
      <c r="J15" s="15">
        <f t="shared" si="1"/>
        <v>5.5</v>
      </c>
      <c r="K15">
        <v>7.5</v>
      </c>
    </row>
    <row r="16" spans="1:11" ht="12.75">
      <c r="A16" t="s">
        <v>14</v>
      </c>
      <c r="B16" s="3"/>
      <c r="C16" s="3"/>
      <c r="D16" s="3"/>
      <c r="E16" s="3"/>
      <c r="F16" s="5">
        <v>5.5</v>
      </c>
      <c r="G16" s="14">
        <f t="shared" si="0"/>
        <v>5.5</v>
      </c>
      <c r="H16" s="14">
        <f>MAX('Nota1-Not'!E16,'Nota2-Not'!F16)</f>
        <v>7.5</v>
      </c>
      <c r="I16" s="4">
        <f>IF(AND('Nota1-Not'!E16&gt;4.9,'Nota2-Not'!F16&gt;4.9,G16&gt;4.9),1,0)</f>
        <v>0</v>
      </c>
      <c r="J16" s="15">
        <f t="shared" si="1"/>
        <v>6.5</v>
      </c>
      <c r="K16">
        <v>6.5</v>
      </c>
    </row>
    <row r="17" spans="1:11" ht="12.75">
      <c r="A17" t="s">
        <v>35</v>
      </c>
      <c r="B17" s="3"/>
      <c r="C17" s="3"/>
      <c r="D17" s="3"/>
      <c r="E17" s="3"/>
      <c r="F17" s="5">
        <v>3.5</v>
      </c>
      <c r="G17" s="14">
        <f t="shared" si="0"/>
        <v>3.5</v>
      </c>
      <c r="H17" s="14">
        <f>MAX('Nota1-Not'!E17,'Nota2-Not'!F17)</f>
        <v>6</v>
      </c>
      <c r="I17" s="4">
        <f>IF(AND('Nota1-Not'!E17&gt;4.9,'Nota2-Not'!F17&gt;4.9,G17&gt;4.9),1,0)</f>
        <v>0</v>
      </c>
      <c r="J17" s="15">
        <f t="shared" si="1"/>
        <v>4.75</v>
      </c>
      <c r="K17">
        <v>7.25</v>
      </c>
    </row>
    <row r="18" spans="1:10" ht="12.75">
      <c r="A18" t="s">
        <v>25</v>
      </c>
      <c r="B18" s="3"/>
      <c r="C18" s="3">
        <v>0.25</v>
      </c>
      <c r="D18" s="3"/>
      <c r="E18" s="3"/>
      <c r="F18" s="5">
        <v>6.75</v>
      </c>
      <c r="G18" s="14">
        <f t="shared" si="0"/>
        <v>7</v>
      </c>
      <c r="H18" s="14">
        <f>MAX('Nota1-Not'!E18,'Nota2-Not'!F18)</f>
        <v>6.5</v>
      </c>
      <c r="I18" s="4">
        <f>IF(AND('Nota1-Not'!E18&gt;4.9,'Nota2-Not'!F18&gt;4.9,G18&gt;4.9),1,0)</f>
        <v>1</v>
      </c>
      <c r="J18" s="15">
        <f t="shared" si="1"/>
        <v>7.75</v>
      </c>
    </row>
    <row r="19" spans="1:10" ht="12.75">
      <c r="A19" t="s">
        <v>17</v>
      </c>
      <c r="B19" s="3"/>
      <c r="C19" s="3"/>
      <c r="D19" s="3"/>
      <c r="E19" s="3"/>
      <c r="F19" s="5">
        <v>1.5</v>
      </c>
      <c r="G19" s="14">
        <f t="shared" si="0"/>
        <v>1.5</v>
      </c>
      <c r="H19" s="14">
        <f>MAX('Nota1-Not'!E19,'Nota2-Not'!F19)</f>
        <v>6.5</v>
      </c>
      <c r="I19" s="4">
        <f>IF(AND('Nota1-Not'!E19&gt;4.9,'Nota2-Not'!F19&gt;4.9,G19&gt;4.9),1,0)</f>
        <v>0</v>
      </c>
      <c r="J19" s="15">
        <f t="shared" si="1"/>
        <v>4</v>
      </c>
    </row>
    <row r="20" spans="1:10" ht="12.75">
      <c r="A20" t="s">
        <v>5</v>
      </c>
      <c r="B20" s="3">
        <v>0.5</v>
      </c>
      <c r="C20" s="3"/>
      <c r="D20" s="3"/>
      <c r="E20" s="3"/>
      <c r="F20" s="5">
        <v>8</v>
      </c>
      <c r="G20" s="14">
        <f t="shared" si="0"/>
        <v>8.5</v>
      </c>
      <c r="H20" s="14">
        <f>MAX('Nota1-Not'!E20,'Nota2-Not'!F20)</f>
        <v>6.7</v>
      </c>
      <c r="I20" s="4">
        <f>IF(AND('Nota1-Not'!E20&gt;4.9,'Nota2-Not'!F20&gt;4.9,G20&gt;4.9),1,0)</f>
        <v>1</v>
      </c>
      <c r="J20" s="15">
        <f t="shared" si="1"/>
        <v>8.6</v>
      </c>
    </row>
    <row r="21" spans="1:10" ht="12.75">
      <c r="A21" t="s">
        <v>31</v>
      </c>
      <c r="B21" s="3"/>
      <c r="C21" s="3"/>
      <c r="D21" s="3"/>
      <c r="E21" s="3"/>
      <c r="F21" s="5"/>
      <c r="G21" s="14">
        <f t="shared" si="0"/>
        <v>0</v>
      </c>
      <c r="H21" s="14">
        <f>MAX('Nota1-Not'!E21,'Nota2-Not'!F21)</f>
        <v>4.2</v>
      </c>
      <c r="I21" s="4">
        <f>IF(AND('Nota1-Not'!E21&gt;4.9,'Nota2-Not'!F21&gt;4.9,G21&gt;4.9),1,0)</f>
        <v>0</v>
      </c>
      <c r="J21" s="15">
        <f t="shared" si="1"/>
        <v>2.1</v>
      </c>
    </row>
    <row r="22" spans="1:10" ht="12.75">
      <c r="A22" t="s">
        <v>32</v>
      </c>
      <c r="B22" s="3">
        <v>0.5</v>
      </c>
      <c r="C22" s="3"/>
      <c r="D22" s="3"/>
      <c r="E22" s="3"/>
      <c r="F22" s="5">
        <v>7</v>
      </c>
      <c r="G22" s="14">
        <f t="shared" si="0"/>
        <v>7.5</v>
      </c>
      <c r="H22" s="14">
        <f>MAX('Nota1-Not'!E22,'Nota2-Not'!F22)</f>
        <v>8.25</v>
      </c>
      <c r="I22" s="4">
        <f>IF(AND('Nota1-Not'!E22&gt;4.9,'Nota2-Not'!F22&gt;4.9,G22&gt;4.9),1,0)</f>
        <v>1</v>
      </c>
      <c r="J22" s="15">
        <f t="shared" si="1"/>
        <v>8.875</v>
      </c>
    </row>
    <row r="23" spans="1:10" ht="12.75">
      <c r="A23" t="s">
        <v>30</v>
      </c>
      <c r="B23" s="3">
        <v>0.5</v>
      </c>
      <c r="C23" s="3">
        <v>0.25</v>
      </c>
      <c r="D23" s="3">
        <v>0.5</v>
      </c>
      <c r="E23" s="3"/>
      <c r="F23" s="5">
        <v>7</v>
      </c>
      <c r="G23" s="14">
        <f t="shared" si="0"/>
        <v>8.25</v>
      </c>
      <c r="H23" s="14">
        <f>MAX('Nota1-Not'!E23,'Nota2-Not'!F23)</f>
        <v>6.25</v>
      </c>
      <c r="I23" s="4">
        <f>IF(AND('Nota1-Not'!E23&gt;4.9,'Nota2-Not'!F23&gt;4.9,G23&gt;4.9),1,0)</f>
        <v>0</v>
      </c>
      <c r="J23" s="15">
        <f t="shared" si="1"/>
        <v>7.25</v>
      </c>
    </row>
    <row r="24" spans="1:12" ht="12.75">
      <c r="A24" t="s">
        <v>42</v>
      </c>
      <c r="B24" s="3"/>
      <c r="C24" s="3"/>
      <c r="D24" s="3">
        <v>0.5</v>
      </c>
      <c r="E24" s="3"/>
      <c r="F24" s="5">
        <v>5</v>
      </c>
      <c r="G24" s="14">
        <f t="shared" si="0"/>
        <v>5.5</v>
      </c>
      <c r="H24" s="14">
        <f>MAX('Nota1-Not'!E24,'Nota2-Not'!F24)</f>
        <v>3.75</v>
      </c>
      <c r="I24" s="4">
        <f>IF(AND('Nota1-Not'!E24&gt;4.9,'Nota2-Not'!F24&gt;4.9,G24&gt;4.9),1,0)</f>
        <v>0</v>
      </c>
      <c r="J24" s="15">
        <f>AVERAGE(G24,H24)+I24</f>
        <v>4.625</v>
      </c>
      <c r="K24">
        <v>5.75</v>
      </c>
      <c r="L24" s="34">
        <f>SUM(J24:K24)/2</f>
        <v>5.1875</v>
      </c>
    </row>
    <row r="25" spans="1:11" ht="12.75">
      <c r="A25" t="s">
        <v>91</v>
      </c>
      <c r="B25" s="3">
        <v>0.5</v>
      </c>
      <c r="C25" s="3">
        <v>0.25</v>
      </c>
      <c r="D25" s="3">
        <v>0.5</v>
      </c>
      <c r="E25" s="3">
        <v>0.25</v>
      </c>
      <c r="F25" s="5">
        <v>4</v>
      </c>
      <c r="G25" s="14">
        <f t="shared" si="0"/>
        <v>5.5</v>
      </c>
      <c r="H25" s="14">
        <f>MAX('Nota1-Not'!E25,'Nota2-Not'!F25)</f>
        <v>5.5</v>
      </c>
      <c r="I25" s="4">
        <f>IF(AND('Nota1-Not'!E25&gt;4.9,'Nota2-Not'!F25&gt;4.9,G25&gt;4.9),1,0)</f>
        <v>0</v>
      </c>
      <c r="J25" s="15">
        <f t="shared" si="1"/>
        <v>5.5</v>
      </c>
      <c r="K25">
        <v>7.5</v>
      </c>
    </row>
    <row r="26" spans="1:10" ht="12.75">
      <c r="A26" t="s">
        <v>22</v>
      </c>
      <c r="B26" s="3">
        <v>0.5</v>
      </c>
      <c r="C26" s="3"/>
      <c r="D26" s="3"/>
      <c r="E26" s="3"/>
      <c r="F26" s="5">
        <v>5.5</v>
      </c>
      <c r="G26" s="14">
        <f t="shared" si="0"/>
        <v>6</v>
      </c>
      <c r="H26" s="14">
        <f>MAX('Nota1-Not'!E26,'Nota2-Not'!F26)</f>
        <v>9</v>
      </c>
      <c r="I26" s="4">
        <f>IF(AND('Nota1-Not'!E26&gt;4.9,'Nota2-Not'!F26&gt;4.9,G26&gt;4.9),1,0)</f>
        <v>1</v>
      </c>
      <c r="J26" s="15">
        <f t="shared" si="1"/>
        <v>8.5</v>
      </c>
    </row>
    <row r="27" spans="1:11" ht="12.75">
      <c r="A27" t="s">
        <v>23</v>
      </c>
      <c r="B27" s="3">
        <v>0.5</v>
      </c>
      <c r="C27" s="3">
        <v>0.25</v>
      </c>
      <c r="D27" s="3"/>
      <c r="E27" s="3"/>
      <c r="F27" s="5">
        <v>4.5</v>
      </c>
      <c r="G27" s="14">
        <f t="shared" si="0"/>
        <v>5.25</v>
      </c>
      <c r="H27" s="14">
        <f>MAX('Nota1-Not'!E27,'Nota2-Not'!F27)</f>
        <v>6.5</v>
      </c>
      <c r="I27" s="4">
        <f>IF(AND('Nota1-Not'!E27&gt;4.9,'Nota2-Not'!F27&gt;4.9,G27&gt;4.9),1,0)</f>
        <v>0</v>
      </c>
      <c r="J27" s="15">
        <f t="shared" si="1"/>
        <v>5.875</v>
      </c>
      <c r="K27">
        <v>6.75</v>
      </c>
    </row>
    <row r="28" spans="1:10" ht="12.75">
      <c r="A28" t="s">
        <v>37</v>
      </c>
      <c r="B28" s="3"/>
      <c r="C28" s="3">
        <v>0.25</v>
      </c>
      <c r="D28" s="3">
        <v>0.5</v>
      </c>
      <c r="E28" s="3">
        <v>0.25</v>
      </c>
      <c r="F28" s="5">
        <v>5.5</v>
      </c>
      <c r="G28" s="14">
        <f t="shared" si="0"/>
        <v>6.5</v>
      </c>
      <c r="H28" s="14">
        <f>MAX('Nota1-Not'!E28,'Nota2-Not'!F28)</f>
        <v>7</v>
      </c>
      <c r="I28" s="4">
        <f>IF(AND('Nota1-Not'!E28&gt;4.9,'Nota2-Not'!F28&gt;4.9,G28&gt;4.9),1,0)</f>
        <v>1</v>
      </c>
      <c r="J28" s="15">
        <f t="shared" si="1"/>
        <v>7.75</v>
      </c>
    </row>
    <row r="29" spans="1:10" ht="12.75">
      <c r="A29" t="s">
        <v>6</v>
      </c>
      <c r="B29" s="3"/>
      <c r="C29" s="3"/>
      <c r="D29" s="3">
        <v>0.5</v>
      </c>
      <c r="E29" s="3"/>
      <c r="F29" s="5">
        <v>8</v>
      </c>
      <c r="G29" s="14">
        <f t="shared" si="0"/>
        <v>8.5</v>
      </c>
      <c r="H29" s="14">
        <f>MAX('Nota1-Not'!E29,'Nota2-Not'!F29)</f>
        <v>7</v>
      </c>
      <c r="I29" s="4">
        <f>IF(AND('Nota1-Not'!E29&gt;4.9,'Nota2-Not'!F29&gt;4.9,G29&gt;4.9),1,0)</f>
        <v>1</v>
      </c>
      <c r="J29" s="15">
        <f t="shared" si="1"/>
        <v>8.75</v>
      </c>
    </row>
    <row r="30" spans="1:12" ht="12.75">
      <c r="A30" t="s">
        <v>7</v>
      </c>
      <c r="B30" s="3"/>
      <c r="C30" s="3"/>
      <c r="D30" s="3"/>
      <c r="E30" s="3"/>
      <c r="F30" s="5">
        <v>4.5</v>
      </c>
      <c r="G30" s="14">
        <f t="shared" si="0"/>
        <v>4.5</v>
      </c>
      <c r="H30" s="14">
        <f>MAX('Nota1-Not'!E30,'Nota2-Not'!F30)</f>
        <v>4.75</v>
      </c>
      <c r="I30" s="4">
        <f>IF(AND('Nota1-Not'!E30&gt;4.9,'Nota2-Not'!F30&gt;4.9,G30&gt;4.9),1,0)</f>
        <v>0</v>
      </c>
      <c r="J30" s="15">
        <f t="shared" si="1"/>
        <v>4.625</v>
      </c>
      <c r="K30">
        <v>5.75</v>
      </c>
      <c r="L30" s="34">
        <f>SUM(J30:K30)/2</f>
        <v>5.1875</v>
      </c>
    </row>
    <row r="31" spans="1:10" ht="12.75">
      <c r="A31" t="s">
        <v>29</v>
      </c>
      <c r="B31" s="3">
        <v>0.5</v>
      </c>
      <c r="C31" s="3">
        <v>0.25</v>
      </c>
      <c r="D31" s="3"/>
      <c r="E31" s="3"/>
      <c r="F31" s="5">
        <v>7.5</v>
      </c>
      <c r="G31" s="14">
        <f t="shared" si="0"/>
        <v>8.25</v>
      </c>
      <c r="H31" s="14">
        <f>MAX('Nota1-Not'!E31,'Nota2-Not'!F31)</f>
        <v>9</v>
      </c>
      <c r="I31" s="4">
        <f>IF(AND('Nota1-Not'!E31&gt;4.9,'Nota2-Not'!F31&gt;4.9,G31&gt;4.9),1,0)</f>
        <v>1</v>
      </c>
      <c r="J31" s="15">
        <f t="shared" si="1"/>
        <v>9.625</v>
      </c>
    </row>
    <row r="32" spans="1:10" ht="12.75">
      <c r="A32" t="s">
        <v>13</v>
      </c>
      <c r="B32" s="3">
        <v>0.5</v>
      </c>
      <c r="C32" s="3">
        <v>0.35</v>
      </c>
      <c r="D32" s="3"/>
      <c r="E32" s="3"/>
      <c r="F32" s="5">
        <v>6.25</v>
      </c>
      <c r="G32" s="14">
        <f t="shared" si="0"/>
        <v>7.1</v>
      </c>
      <c r="H32" s="14">
        <f>MAX('Nota1-Not'!E32,'Nota2-Not'!F32)</f>
        <v>7</v>
      </c>
      <c r="I32" s="4">
        <f>IF(AND('Nota1-Not'!E32&gt;4.9,'Nota2-Not'!F32&gt;4.9,G32&gt;4.9),1,0)</f>
        <v>1</v>
      </c>
      <c r="J32" s="15">
        <f t="shared" si="1"/>
        <v>8.05</v>
      </c>
    </row>
    <row r="33" spans="1:10" ht="12.75">
      <c r="A33" t="s">
        <v>38</v>
      </c>
      <c r="B33" s="3">
        <v>0.5</v>
      </c>
      <c r="C33" s="3">
        <v>0.25</v>
      </c>
      <c r="D33" s="3">
        <v>0.5</v>
      </c>
      <c r="E33" s="3">
        <v>0.25</v>
      </c>
      <c r="F33" s="5">
        <v>7</v>
      </c>
      <c r="G33" s="14">
        <f t="shared" si="0"/>
        <v>8.5</v>
      </c>
      <c r="H33" s="14">
        <f>MAX('Nota1-Not'!E33,'Nota2-Not'!F33)</f>
        <v>10</v>
      </c>
      <c r="I33" s="4">
        <f>IF(AND('Nota1-Not'!E33&gt;4.9,'Nota2-Not'!F33&gt;4.9,G33&gt;4.9),1,0)</f>
        <v>1</v>
      </c>
      <c r="J33" s="15">
        <f t="shared" si="1"/>
        <v>10.25</v>
      </c>
    </row>
    <row r="34" spans="1:10" ht="12.75">
      <c r="A34" t="s">
        <v>19</v>
      </c>
      <c r="B34" s="3">
        <v>0.5</v>
      </c>
      <c r="C34" s="3">
        <v>0.25</v>
      </c>
      <c r="D34" s="3">
        <v>0.5</v>
      </c>
      <c r="E34" s="3">
        <v>0.25</v>
      </c>
      <c r="F34" s="5">
        <v>6</v>
      </c>
      <c r="G34" s="14">
        <f t="shared" si="0"/>
        <v>7.5</v>
      </c>
      <c r="H34" s="14">
        <f>MAX('Nota1-Not'!E34,'Nota2-Not'!F34)</f>
        <v>6</v>
      </c>
      <c r="I34" s="4">
        <f>IF(AND('Nota1-Not'!E34&gt;4.9,'Nota2-Not'!F34&gt;4.9,G34&gt;4.9),1,0)</f>
        <v>1</v>
      </c>
      <c r="J34" s="15">
        <f t="shared" si="1"/>
        <v>7.75</v>
      </c>
    </row>
    <row r="35" spans="1:10" ht="12.75">
      <c r="A35" t="s">
        <v>10</v>
      </c>
      <c r="B35" s="3"/>
      <c r="C35" s="3"/>
      <c r="D35" s="3"/>
      <c r="E35" s="3"/>
      <c r="F35" s="5">
        <v>7</v>
      </c>
      <c r="G35" s="14">
        <f t="shared" si="0"/>
        <v>7</v>
      </c>
      <c r="H35" s="14">
        <f>MAX('Nota1-Not'!E35,'Nota2-Not'!F35)</f>
        <v>7.5</v>
      </c>
      <c r="I35" s="4">
        <f>IF(AND('Nota1-Not'!E35&gt;4.9,'Nota2-Not'!F35&gt;4.9,G35&gt;4.9),1,0)</f>
        <v>1</v>
      </c>
      <c r="J35" s="15">
        <f t="shared" si="1"/>
        <v>8.25</v>
      </c>
    </row>
    <row r="36" spans="1:10" ht="12.75">
      <c r="A36" t="s">
        <v>16</v>
      </c>
      <c r="B36" s="3">
        <v>0.5</v>
      </c>
      <c r="C36" s="3">
        <v>0.25</v>
      </c>
      <c r="D36" s="3">
        <v>0.5</v>
      </c>
      <c r="E36" s="3"/>
      <c r="F36" s="5">
        <v>7</v>
      </c>
      <c r="G36" s="14">
        <f t="shared" si="0"/>
        <v>8.25</v>
      </c>
      <c r="H36" s="14">
        <f>MAX('Nota1-Not'!E36,'Nota2-Not'!F36)</f>
        <v>7.5</v>
      </c>
      <c r="I36" s="4">
        <f>IF(AND('Nota1-Not'!E36&gt;4.9,'Nota2-Not'!F36&gt;4.9,G36&gt;4.9),1,0)</f>
        <v>1</v>
      </c>
      <c r="J36" s="15">
        <f t="shared" si="1"/>
        <v>8.875</v>
      </c>
    </row>
    <row r="37" spans="1:11" ht="12.75">
      <c r="A37" t="s">
        <v>3</v>
      </c>
      <c r="B37" s="3"/>
      <c r="C37" s="3">
        <v>0.25</v>
      </c>
      <c r="D37" s="3">
        <v>0.5</v>
      </c>
      <c r="E37" s="3">
        <v>0.25</v>
      </c>
      <c r="F37" s="5">
        <v>4</v>
      </c>
      <c r="G37" s="14">
        <f t="shared" si="0"/>
        <v>5</v>
      </c>
      <c r="H37" s="14">
        <f>MAX('Nota1-Not'!E37,'Nota2-Not'!F37)</f>
        <v>8.25</v>
      </c>
      <c r="I37" s="4">
        <f>IF(AND('Nota1-Not'!E37&gt;4.9,'Nota2-Not'!F37&gt;4.9,G37&gt;4.9),1,0)</f>
        <v>0</v>
      </c>
      <c r="J37" s="15">
        <f t="shared" si="1"/>
        <v>6.625</v>
      </c>
      <c r="K37">
        <v>6.5</v>
      </c>
    </row>
    <row r="38" spans="1:11" ht="12.75">
      <c r="A38" t="s">
        <v>47</v>
      </c>
      <c r="B38" s="3"/>
      <c r="C38" s="3"/>
      <c r="D38" s="3">
        <v>0.5</v>
      </c>
      <c r="E38" s="3"/>
      <c r="F38" s="5">
        <v>6</v>
      </c>
      <c r="G38" s="14">
        <f t="shared" si="0"/>
        <v>6.5</v>
      </c>
      <c r="H38" s="14">
        <f>MAX('Nota1-Not'!E38,'Nota2-Not'!F38)</f>
        <v>6.5</v>
      </c>
      <c r="I38" s="4">
        <f>IF(AND('Nota1-Not'!E38&gt;4.9,'Nota2-Not'!F38&gt;4.9,G38&gt;4.9),1,0)</f>
        <v>0</v>
      </c>
      <c r="J38" s="15">
        <f t="shared" si="1"/>
        <v>6.5</v>
      </c>
      <c r="K38">
        <v>5.5</v>
      </c>
    </row>
    <row r="39" spans="1:10" ht="12.75">
      <c r="A39" t="s">
        <v>72</v>
      </c>
      <c r="B39" s="3">
        <v>0.5</v>
      </c>
      <c r="C39" s="3">
        <v>0.25</v>
      </c>
      <c r="D39" s="3">
        <v>0.5</v>
      </c>
      <c r="E39" s="3"/>
      <c r="F39" s="5">
        <v>7.5</v>
      </c>
      <c r="G39" s="14">
        <f t="shared" si="0"/>
        <v>8.75</v>
      </c>
      <c r="H39" s="14">
        <f>MAX('Nota1-Not'!E39,'Nota2-Not'!F39)</f>
        <v>7</v>
      </c>
      <c r="I39" s="4">
        <f>IF(AND('Nota1-Not'!E39&gt;4.9,'Nota2-Not'!F39&gt;4.9,G39&gt;4.9),1,0)</f>
        <v>1</v>
      </c>
      <c r="J39" s="15">
        <f t="shared" si="1"/>
        <v>8.875</v>
      </c>
    </row>
    <row r="40" spans="1:10" ht="12.75">
      <c r="A40" t="s">
        <v>44</v>
      </c>
      <c r="B40" s="3">
        <v>0.5</v>
      </c>
      <c r="C40" s="3"/>
      <c r="D40" s="3"/>
      <c r="E40" s="3">
        <v>0.25</v>
      </c>
      <c r="F40" s="5">
        <v>5.5</v>
      </c>
      <c r="G40" s="14">
        <f t="shared" si="0"/>
        <v>6.25</v>
      </c>
      <c r="H40" s="14">
        <f>MAX('Nota1-Not'!E40,'Nota2-Not'!F40)</f>
        <v>6</v>
      </c>
      <c r="I40" s="4">
        <f>IF(AND('Nota1-Not'!E40&gt;4.9,'Nota2-Not'!F40&gt;4.9,G40&gt;4.9),1,0)</f>
        <v>0</v>
      </c>
      <c r="J40" s="15">
        <f t="shared" si="1"/>
        <v>6.125</v>
      </c>
    </row>
    <row r="41" spans="1:10" ht="12.75">
      <c r="A41" t="s">
        <v>4</v>
      </c>
      <c r="B41" s="3">
        <v>0.5</v>
      </c>
      <c r="C41" s="3"/>
      <c r="D41" s="3">
        <v>0.5</v>
      </c>
      <c r="E41" s="3">
        <v>0.25</v>
      </c>
      <c r="F41" s="5">
        <v>5.5</v>
      </c>
      <c r="G41" s="14">
        <f t="shared" si="0"/>
        <v>6.75</v>
      </c>
      <c r="H41" s="14">
        <f>MAX('Nota1-Not'!E41,'Nota2-Not'!F41)</f>
        <v>8</v>
      </c>
      <c r="I41" s="4">
        <f>IF(AND('Nota1-Not'!E41&gt;4.9,'Nota2-Not'!F41&gt;4.9,G41&gt;4.9),1,0)</f>
        <v>1</v>
      </c>
      <c r="J41" s="15">
        <f t="shared" si="1"/>
        <v>8.375</v>
      </c>
    </row>
    <row r="42" spans="1:10" ht="12.75">
      <c r="A42" t="s">
        <v>12</v>
      </c>
      <c r="B42" s="3">
        <v>0.5</v>
      </c>
      <c r="C42" s="3">
        <v>0.25</v>
      </c>
      <c r="D42" s="3">
        <v>0.5</v>
      </c>
      <c r="E42" s="3"/>
      <c r="F42" s="5">
        <v>5</v>
      </c>
      <c r="G42" s="14">
        <f t="shared" si="0"/>
        <v>6.25</v>
      </c>
      <c r="H42" s="14">
        <f>MAX('Nota1-Not'!E42,'Nota2-Not'!F42)</f>
        <v>7.75</v>
      </c>
      <c r="I42" s="4">
        <f>IF(AND('Nota1-Not'!E42&gt;4.9,'Nota2-Not'!F42&gt;4.9,G42&gt;4.9),1,0)</f>
        <v>1</v>
      </c>
      <c r="J42" s="15">
        <f t="shared" si="1"/>
        <v>8</v>
      </c>
    </row>
    <row r="43" spans="1:12" ht="12.75">
      <c r="A43" t="s">
        <v>39</v>
      </c>
      <c r="B43" s="3"/>
      <c r="C43" s="3"/>
      <c r="D43" s="3"/>
      <c r="E43" s="3"/>
      <c r="F43" s="5">
        <v>2.5</v>
      </c>
      <c r="G43" s="14">
        <f t="shared" si="0"/>
        <v>2.5</v>
      </c>
      <c r="H43" s="14">
        <f>MAX('Nota1-Not'!E43,'Nota2-Not'!F43)</f>
        <v>6</v>
      </c>
      <c r="I43" s="4">
        <f>IF(AND('Nota1-Not'!E43&gt;4.9,'Nota2-Not'!F43&gt;4.9,G43&gt;4.9),1,0)</f>
        <v>0</v>
      </c>
      <c r="J43" s="15">
        <f t="shared" si="1"/>
        <v>4.25</v>
      </c>
      <c r="L43" s="34">
        <f>SUM(J43:K43)/2</f>
        <v>2.125</v>
      </c>
    </row>
    <row r="44" spans="1:11" ht="12.75">
      <c r="A44" t="s">
        <v>40</v>
      </c>
      <c r="B44" s="3">
        <v>0.5</v>
      </c>
      <c r="C44" s="3">
        <v>0.25</v>
      </c>
      <c r="D44" s="3">
        <v>0.5</v>
      </c>
      <c r="E44" s="3"/>
      <c r="F44" s="5">
        <v>5.25</v>
      </c>
      <c r="G44" s="14">
        <f t="shared" si="0"/>
        <v>6.5</v>
      </c>
      <c r="H44" s="14">
        <f>MAX('Nota1-Not'!E44,'Nota2-Not'!F44)</f>
        <v>5</v>
      </c>
      <c r="I44" s="4">
        <f>IF(AND('Nota1-Not'!E44&gt;4.9,'Nota2-Not'!F44&gt;4.9,G44&gt;4.9),1,0)</f>
        <v>0</v>
      </c>
      <c r="J44" s="15">
        <f t="shared" si="1"/>
        <v>5.75</v>
      </c>
      <c r="K44">
        <v>6.5</v>
      </c>
    </row>
    <row r="45" spans="1:10" ht="12.75">
      <c r="A45" t="s">
        <v>41</v>
      </c>
      <c r="B45" s="3"/>
      <c r="C45" s="3">
        <v>0.25</v>
      </c>
      <c r="D45" s="3">
        <v>0.5</v>
      </c>
      <c r="E45" s="3">
        <v>0.25</v>
      </c>
      <c r="F45" s="5">
        <v>8</v>
      </c>
      <c r="G45" s="14">
        <f t="shared" si="0"/>
        <v>9</v>
      </c>
      <c r="H45" s="14">
        <f>MAX('Nota1-Not'!E45,'Nota2-Not'!F45)</f>
        <v>7.5</v>
      </c>
      <c r="I45" s="4">
        <f>IF(AND('Nota1-Not'!E45&gt;4.9,'Nota2-Not'!F45&gt;4.9,G45&gt;4.9),1,0)</f>
        <v>1</v>
      </c>
      <c r="J45" s="15">
        <f t="shared" si="1"/>
        <v>9.25</v>
      </c>
    </row>
    <row r="46" spans="1:12" ht="12.75">
      <c r="A46" t="s">
        <v>9</v>
      </c>
      <c r="B46" s="3"/>
      <c r="C46" s="3"/>
      <c r="D46" s="3"/>
      <c r="E46" s="3"/>
      <c r="F46" s="5"/>
      <c r="G46" s="14">
        <f t="shared" si="0"/>
        <v>0</v>
      </c>
      <c r="H46" s="14">
        <f>MAX('Nota1-Not'!E46,'Nota2-Not'!F46)</f>
        <v>3.25</v>
      </c>
      <c r="I46" s="4">
        <f>IF(AND('Nota1-Not'!E46&gt;4.9,'Nota2-Not'!F46&gt;4.9,G46&gt;4.9),1,0)</f>
        <v>0</v>
      </c>
      <c r="J46" s="15">
        <f t="shared" si="1"/>
        <v>1.625</v>
      </c>
      <c r="L46" s="34">
        <f>SUM(J46:K46)/2</f>
        <v>0.8125</v>
      </c>
    </row>
    <row r="47" spans="2:10" ht="12.75">
      <c r="B47" s="3"/>
      <c r="D47" s="3"/>
      <c r="F47" s="5"/>
      <c r="G47" s="5">
        <f>AVERAGE(G24:G46)</f>
        <v>6.341304347826087</v>
      </c>
      <c r="H47" s="14">
        <f>AVERAGE(H24:H46)</f>
        <v>6.771739130434782</v>
      </c>
      <c r="J47" s="15">
        <f>AVERAGE(J24:J46)</f>
        <v>7.121739130434783</v>
      </c>
    </row>
  </sheetData>
  <conditionalFormatting sqref="H2:H65536 I47:J65536 G2:G46">
    <cfRule type="cellIs" priority="1" dxfId="0" operator="lessThan" stopIfTrue="1">
      <formula>5</formula>
    </cfRule>
    <cfRule type="cellIs" priority="2" dxfId="1" operator="greaterThanOrEqual" stopIfTrue="1">
      <formula>7</formula>
    </cfRule>
  </conditionalFormatting>
  <conditionalFormatting sqref="J2:J46">
    <cfRule type="cellIs" priority="3" dxfId="0" operator="lessThan" stopIfTrue="1">
      <formula>4.9</formula>
    </cfRule>
    <cfRule type="cellIs" priority="4" dxfId="1" operator="greaterThan" stopIfTrue="1">
      <formula>6.9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23" sqref="B23"/>
    </sheetView>
  </sheetViews>
  <sheetFormatPr defaultColWidth="9.140625" defaultRowHeight="12.75"/>
  <cols>
    <col min="1" max="2" width="36.8515625" style="7" customWidth="1"/>
  </cols>
  <sheetData>
    <row r="1" spans="1:2" ht="18.75" thickBot="1">
      <c r="A1" s="8" t="s">
        <v>73</v>
      </c>
      <c r="B1" s="8" t="s">
        <v>74</v>
      </c>
    </row>
    <row r="2" spans="1:2" ht="18">
      <c r="A2" s="9" t="s">
        <v>49</v>
      </c>
      <c r="B2" s="9"/>
    </row>
    <row r="3" spans="1:2" ht="18">
      <c r="A3" s="9" t="s">
        <v>50</v>
      </c>
      <c r="B3" s="9"/>
    </row>
    <row r="4" spans="1:2" ht="18">
      <c r="A4" s="9" t="s">
        <v>20</v>
      </c>
      <c r="B4" s="9"/>
    </row>
    <row r="5" spans="1:2" ht="18">
      <c r="A5" s="9" t="s">
        <v>51</v>
      </c>
      <c r="B5" s="9"/>
    </row>
    <row r="6" spans="1:2" ht="18">
      <c r="A6" s="9" t="s">
        <v>52</v>
      </c>
      <c r="B6" s="9"/>
    </row>
    <row r="7" spans="1:2" ht="18">
      <c r="A7" s="9" t="s">
        <v>53</v>
      </c>
      <c r="B7" s="9"/>
    </row>
    <row r="8" spans="1:2" ht="18">
      <c r="A8" s="9" t="s">
        <v>54</v>
      </c>
      <c r="B8" s="9"/>
    </row>
    <row r="9" spans="1:2" ht="18">
      <c r="A9" s="9" t="s">
        <v>55</v>
      </c>
      <c r="B9" s="9"/>
    </row>
    <row r="10" spans="1:2" ht="18">
      <c r="A10" s="9" t="s">
        <v>56</v>
      </c>
      <c r="B10" s="9"/>
    </row>
    <row r="11" spans="1:2" ht="18">
      <c r="A11" s="9" t="s">
        <v>57</v>
      </c>
      <c r="B11" s="9"/>
    </row>
    <row r="12" spans="1:2" ht="18">
      <c r="A12" s="9" t="s">
        <v>58</v>
      </c>
      <c r="B12" s="9"/>
    </row>
    <row r="13" spans="1:2" ht="18">
      <c r="A13" s="9" t="s">
        <v>59</v>
      </c>
      <c r="B13" s="9"/>
    </row>
    <row r="14" spans="1:2" ht="18">
      <c r="A14" s="9" t="s">
        <v>60</v>
      </c>
      <c r="B14" s="9"/>
    </row>
    <row r="15" spans="1:2" ht="18">
      <c r="A15" s="9" t="s">
        <v>61</v>
      </c>
      <c r="B15" s="9"/>
    </row>
    <row r="16" spans="1:2" ht="18">
      <c r="A16" s="9" t="s">
        <v>62</v>
      </c>
      <c r="B16" s="9"/>
    </row>
    <row r="17" spans="1:2" ht="18">
      <c r="A17" s="9" t="s">
        <v>63</v>
      </c>
      <c r="B17" s="9"/>
    </row>
    <row r="18" spans="1:2" ht="18">
      <c r="A18" s="9" t="s">
        <v>64</v>
      </c>
      <c r="B18" s="9"/>
    </row>
    <row r="19" spans="1:2" ht="18">
      <c r="A19" s="9" t="s">
        <v>66</v>
      </c>
      <c r="B19" s="9"/>
    </row>
    <row r="20" spans="1:2" ht="18.75" thickBot="1">
      <c r="A20" s="10" t="s">
        <v>65</v>
      </c>
      <c r="B20" s="10"/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6"/>
  <sheetViews>
    <sheetView workbookViewId="0" topLeftCell="A1">
      <selection activeCell="B23" sqref="B23"/>
    </sheetView>
  </sheetViews>
  <sheetFormatPr defaultColWidth="9.140625" defaultRowHeight="12.75"/>
  <cols>
    <col min="1" max="1" width="27.57421875" style="0" bestFit="1" customWidth="1"/>
    <col min="2" max="2" width="34.421875" style="12" customWidth="1"/>
  </cols>
  <sheetData>
    <row r="1" spans="1:2" ht="13.5" thickBot="1">
      <c r="A1" s="13" t="s">
        <v>75</v>
      </c>
      <c r="B1" s="13" t="s">
        <v>74</v>
      </c>
    </row>
    <row r="2" ht="14.25" thickBot="1" thickTop="1">
      <c r="A2" s="11" t="s">
        <v>11</v>
      </c>
    </row>
    <row r="3" ht="14.25" thickBot="1" thickTop="1">
      <c r="A3" s="11" t="s">
        <v>8</v>
      </c>
    </row>
    <row r="4" ht="14.25" thickBot="1" thickTop="1">
      <c r="A4" s="11" t="s">
        <v>33</v>
      </c>
    </row>
    <row r="5" ht="14.25" thickBot="1" thickTop="1">
      <c r="A5" s="11" t="s">
        <v>27</v>
      </c>
    </row>
    <row r="6" ht="14.25" thickBot="1" thickTop="1">
      <c r="A6" s="11" t="s">
        <v>34</v>
      </c>
    </row>
    <row r="7" ht="14.25" thickBot="1" thickTop="1">
      <c r="A7" s="11" t="s">
        <v>24</v>
      </c>
    </row>
    <row r="8" ht="14.25" thickBot="1" thickTop="1">
      <c r="A8" s="11" t="s">
        <v>45</v>
      </c>
    </row>
    <row r="9" ht="14.25" thickBot="1" thickTop="1">
      <c r="A9" s="11" t="s">
        <v>69</v>
      </c>
    </row>
    <row r="10" ht="14.25" thickBot="1" thickTop="1">
      <c r="A10" s="11" t="s">
        <v>21</v>
      </c>
    </row>
    <row r="11" ht="14.25" thickBot="1" thickTop="1">
      <c r="A11" s="11" t="s">
        <v>28</v>
      </c>
    </row>
    <row r="12" ht="14.25" thickBot="1" thickTop="1">
      <c r="A12" s="11" t="s">
        <v>46</v>
      </c>
    </row>
    <row r="13" ht="14.25" thickBot="1" thickTop="1">
      <c r="A13" s="11" t="s">
        <v>76</v>
      </c>
    </row>
    <row r="14" ht="14.25" thickBot="1" thickTop="1">
      <c r="A14" s="11" t="s">
        <v>15</v>
      </c>
    </row>
    <row r="15" ht="14.25" thickBot="1" thickTop="1">
      <c r="A15" s="11" t="s">
        <v>14</v>
      </c>
    </row>
    <row r="16" ht="14.25" thickBot="1" thickTop="1">
      <c r="A16" s="11" t="s">
        <v>35</v>
      </c>
    </row>
    <row r="17" ht="14.25" thickBot="1" thickTop="1">
      <c r="A17" s="11" t="s">
        <v>25</v>
      </c>
    </row>
    <row r="18" ht="14.25" thickBot="1" thickTop="1">
      <c r="A18" s="11" t="s">
        <v>17</v>
      </c>
    </row>
    <row r="19" ht="14.25" thickBot="1" thickTop="1">
      <c r="A19" s="11" t="s">
        <v>5</v>
      </c>
    </row>
    <row r="20" ht="14.25" thickBot="1" thickTop="1">
      <c r="A20" s="11" t="s">
        <v>31</v>
      </c>
    </row>
    <row r="21" ht="14.25" thickBot="1" thickTop="1">
      <c r="A21" s="11" t="s">
        <v>32</v>
      </c>
    </row>
    <row r="22" ht="14.25" thickBot="1" thickTop="1">
      <c r="A22" s="11" t="s">
        <v>30</v>
      </c>
    </row>
    <row r="23" ht="14.25" thickBot="1" thickTop="1">
      <c r="A23" s="11" t="s">
        <v>42</v>
      </c>
    </row>
    <row r="24" ht="14.25" thickBot="1" thickTop="1">
      <c r="A24" s="11" t="s">
        <v>36</v>
      </c>
    </row>
    <row r="25" ht="14.25" thickBot="1" thickTop="1">
      <c r="A25" s="11" t="s">
        <v>22</v>
      </c>
    </row>
    <row r="26" ht="14.25" thickBot="1" thickTop="1">
      <c r="A26" s="11" t="s">
        <v>23</v>
      </c>
    </row>
    <row r="27" ht="14.25" thickBot="1" thickTop="1">
      <c r="A27" s="11" t="s">
        <v>37</v>
      </c>
    </row>
    <row r="28" ht="14.25" thickBot="1" thickTop="1">
      <c r="A28" s="11" t="s">
        <v>6</v>
      </c>
    </row>
    <row r="29" ht="14.25" thickBot="1" thickTop="1">
      <c r="A29" s="11" t="s">
        <v>7</v>
      </c>
    </row>
    <row r="30" ht="14.25" thickBot="1" thickTop="1">
      <c r="A30" s="11" t="s">
        <v>29</v>
      </c>
    </row>
    <row r="31" ht="14.25" thickBot="1" thickTop="1">
      <c r="A31" s="11" t="s">
        <v>13</v>
      </c>
    </row>
    <row r="32" ht="14.25" thickBot="1" thickTop="1">
      <c r="A32" s="11" t="s">
        <v>38</v>
      </c>
    </row>
    <row r="33" ht="14.25" thickBot="1" thickTop="1">
      <c r="A33" s="11" t="s">
        <v>19</v>
      </c>
    </row>
    <row r="34" ht="14.25" thickBot="1" thickTop="1">
      <c r="A34" s="11" t="s">
        <v>10</v>
      </c>
    </row>
    <row r="35" ht="14.25" thickBot="1" thickTop="1">
      <c r="A35" s="11" t="s">
        <v>43</v>
      </c>
    </row>
    <row r="36" ht="14.25" thickBot="1" thickTop="1">
      <c r="A36" s="11" t="s">
        <v>16</v>
      </c>
    </row>
    <row r="37" ht="14.25" thickBot="1" thickTop="1">
      <c r="A37" s="11" t="s">
        <v>3</v>
      </c>
    </row>
    <row r="38" ht="14.25" thickBot="1" thickTop="1">
      <c r="A38" s="11" t="s">
        <v>47</v>
      </c>
    </row>
    <row r="39" ht="14.25" thickBot="1" thickTop="1">
      <c r="A39" s="11" t="s">
        <v>18</v>
      </c>
    </row>
    <row r="40" ht="14.25" thickBot="1" thickTop="1">
      <c r="A40" s="11" t="s">
        <v>44</v>
      </c>
    </row>
    <row r="41" ht="14.25" thickBot="1" thickTop="1">
      <c r="A41" s="11" t="s">
        <v>4</v>
      </c>
    </row>
    <row r="42" ht="14.25" thickBot="1" thickTop="1">
      <c r="A42" s="11" t="s">
        <v>12</v>
      </c>
    </row>
    <row r="43" ht="14.25" thickBot="1" thickTop="1">
      <c r="A43" s="11" t="s">
        <v>39</v>
      </c>
    </row>
    <row r="44" ht="14.25" thickBot="1" thickTop="1">
      <c r="A44" s="11" t="s">
        <v>40</v>
      </c>
    </row>
    <row r="45" ht="14.25" thickBot="1" thickTop="1">
      <c r="A45" s="11" t="s">
        <v>41</v>
      </c>
    </row>
    <row r="46" ht="14.25" thickBot="1" thickTop="1">
      <c r="A46" s="11" t="s">
        <v>9</v>
      </c>
    </row>
  </sheetData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</dc:creator>
  <cp:keywords/>
  <dc:description/>
  <cp:lastModifiedBy>carlos</cp:lastModifiedBy>
  <cp:lastPrinted>2005-06-17T14:00:27Z</cp:lastPrinted>
  <dcterms:created xsi:type="dcterms:W3CDTF">2005-03-31T13:20:49Z</dcterms:created>
  <dcterms:modified xsi:type="dcterms:W3CDTF">2005-06-20T16:26:06Z</dcterms:modified>
  <cp:category/>
  <cp:version/>
  <cp:contentType/>
  <cp:contentStatus/>
</cp:coreProperties>
</file>